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додаток 3 форма звіту" sheetId="1" r:id="rId1"/>
  </sheets>
  <definedNames>
    <definedName name="_xlnm.Print_Area" localSheetId="0">'додаток 3 форма звіту'!$A$1:$H$407</definedName>
    <definedName name="Excel_BuiltIn_Print_Area" localSheetId="0">'додаток 3 форма звіту'!$A$1:$H$37</definedName>
  </definedNames>
  <calcPr fullCalcOnLoad="1"/>
</workbook>
</file>

<file path=xl/sharedStrings.xml><?xml version="1.0" encoding="utf-8"?>
<sst xmlns="http://schemas.openxmlformats.org/spreadsheetml/2006/main" count="725" uniqueCount="264">
  <si>
    <t>ЗВІТ про виконання плану заходів 
з реалізації у 2021-2023 роках Стратегії  розвитку Покровської міської територіальної громади</t>
  </si>
  <si>
    <t>№   з/п</t>
  </si>
  <si>
    <t xml:space="preserve">Найменування заходів з реалізації  завдань </t>
  </si>
  <si>
    <t>Строки виконання</t>
  </si>
  <si>
    <t>Відповідальні виконавці</t>
  </si>
  <si>
    <t>Джерела фінансування</t>
  </si>
  <si>
    <t>3 квартал 2021 рік</t>
  </si>
  <si>
    <t>Досягнуті цілі</t>
  </si>
  <si>
    <t>план</t>
  </si>
  <si>
    <t>факт</t>
  </si>
  <si>
    <t>рік</t>
  </si>
  <si>
    <t>Стратегічна ціль 1 Подолання моноструктурності економіки</t>
  </si>
  <si>
    <t>Операційна ціль 1.1 Створення умов для залучення інвестицій</t>
  </si>
  <si>
    <t>Завдання 1.1.1 Підвищення ефективності планування, регулювання забудови міста та використання земельних ресурсів</t>
  </si>
  <si>
    <t>1.1.1.1</t>
  </si>
  <si>
    <t>Розробка проекту землеустрою щодо встановлення меж населеного пункту м.Покров, с.Шолохове, с.Миронівка, с.Улянівка Дніпропетровської області</t>
  </si>
  <si>
    <t>2021-2023</t>
  </si>
  <si>
    <t>Відділ землекористування</t>
  </si>
  <si>
    <t>Загальний обсяг,у т.ч:</t>
  </si>
  <si>
    <t xml:space="preserve">Роботи не проводились  </t>
  </si>
  <si>
    <t>Державний бюджет</t>
  </si>
  <si>
    <t>Обласний бюджет</t>
  </si>
  <si>
    <t>Міський бюджет</t>
  </si>
  <si>
    <t>Інші джерела</t>
  </si>
  <si>
    <t>1.1.1.2</t>
  </si>
  <si>
    <t>Коригування технічної документації з нормативної грошової оцінки земель м.Покров, с.Шолохове, с.Миронівка, с.Улянівка Дніпропетровської області</t>
  </si>
  <si>
    <t>1.1.1.3</t>
  </si>
  <si>
    <t>Виявлення землекористувачів без оформлення права користування землею, переводу їх на орендні відносини.</t>
  </si>
  <si>
    <t>Взято на облік 18 суб'єктів господарювання,  що призвело до збільшення надходжень до міського бюджету. З них: з 11 суб’єктами укладено угоди про плату  за фактичне користування земельною ділянкою під об’єктами нерухомого майна, 14 -  переведено на орендні відносини</t>
  </si>
  <si>
    <t>1.1.1.4</t>
  </si>
  <si>
    <t>Розробка проєктів землеустрою щодо відведення земельних ділянок для проведення земельних торгів з продажу права оренди на земельні ділянки комунальної власності</t>
  </si>
  <si>
    <t xml:space="preserve">Розроблено 2 проекта землеустрою на земельні ділянки вільні від забудови та у другому кварталі  проведені земельні торги з продажу права оренди на земельні ділянки комунальної власності. 
</t>
  </si>
  <si>
    <t>1.1.1.5</t>
  </si>
  <si>
    <t>Створення банку даних земельних ділянок, придатних для розміщення альтернативної енергетики за її видами</t>
  </si>
  <si>
    <t>Робота не проводилась</t>
  </si>
  <si>
    <t>Операційна ціль 1.2 Розвиток агропромислового комплексу</t>
  </si>
  <si>
    <t>Операційна ціль 1.2 Підтримка розвитку бізнесу</t>
  </si>
  <si>
    <t>Завдання 1.2.1. Створення сприятливого середовища для формування та функціонування суб’єктів малого та середнього підприємництва</t>
  </si>
  <si>
    <t>1.2.1.1</t>
  </si>
  <si>
    <t>Сприяння підвищенню зацікавленості  роботодавців у створенні нових робочих місць, у тому числі у пріоритетних видах економічної діяльності, та працевлаштування на них зареєстрованих безробітних шляхом    надання  компенсації  фактичних витрат  роботодавцям на сплату ЄСВ</t>
  </si>
  <si>
    <t>Покровська міська філії Дніпропетровського обласного центру зайнятості</t>
  </si>
  <si>
    <t>В поточному році з компенсацією ЄСВ працевлаштована 1 особа з числа безробітних</t>
  </si>
  <si>
    <t>1.2.1.2</t>
  </si>
  <si>
    <t>Надання індивідуальних та групових консультацій з питань організації та впровадження підприємницької діяльності діючим та майбутнім підприємцям</t>
  </si>
  <si>
    <t>Покровська міська філії Дніпропетровського обласного центру зайнятості, відділ економіки виконкому</t>
  </si>
  <si>
    <t>надано 59 консультацій з питань відкриття та ведення підприємницької діяльності .  Проведено 1 семінар «Генеруй бізнес ідею та розпочни свій бізнес » для 5 осіб; з метою підвищення рівня   потенціалу та підвищення власної самооцінки  внутрішньої мотивації жінок до досягнення власних життєвих цілей, визначення свого кар'єрного  організовано 2 зустрічі клубу "Жіноче обличчя"</t>
  </si>
  <si>
    <t>1.2.1.3</t>
  </si>
  <si>
    <t>Забезпечення  підтримки економічно активного населення, зокрема безробітних, у започаткуванні власної справи</t>
  </si>
  <si>
    <t>Покровська міська філія Дніпропетровського обланого центру зайнятості</t>
  </si>
  <si>
    <t>Одноразову допомогу для організації підприємницької діяльнотсі отримала 1 особа</t>
  </si>
  <si>
    <t>1.2.1.4</t>
  </si>
  <si>
    <t xml:space="preserve">Підвищення ефективності використання трудового потенціалу жителів громади шляхом залучення до участі громадських та тимчасових робіт </t>
  </si>
  <si>
    <t>Покровська міська філія Дніпропетровського обланого центру зайнятості, УЖКГ, відділ економіки виконкому</t>
  </si>
  <si>
    <t>До участі в громадських роботах залучено 11 осіб . 367 особа взяла участь в інших роботах тимчасового характеру за рахунок коштів роботодавців</t>
  </si>
  <si>
    <t>Операційна ціль 1.4 Розвиток туристичної сфери</t>
  </si>
  <si>
    <t>Стратегічна ціль 1, разом</t>
  </si>
  <si>
    <t>Стратегічна ціль 2 Екологічна та енергетична безпека</t>
  </si>
  <si>
    <t>Операційна ціль 2.1 Створення умов для поліпшення стану довкілля</t>
  </si>
  <si>
    <t>Операційна ціль 2.2 Покращення управління відходами</t>
  </si>
  <si>
    <t>Операційна ціль 2.1 Енергоефективність та розвиток альтернативної енергетики</t>
  </si>
  <si>
    <t>Завдання 2.1.1 підвищення ефективності управління енергетичними ресурсами</t>
  </si>
  <si>
    <t>2.1.1.1</t>
  </si>
  <si>
    <t>Капітальний ремонт(термомодернізація) КЗДО №11 (NEFKO)</t>
  </si>
  <si>
    <t>Управління освіти</t>
  </si>
  <si>
    <t>Роботи завершені, йде первірка документації для здійснення оплати</t>
  </si>
  <si>
    <t>2.1.1.2</t>
  </si>
  <si>
    <t>Капітальний ремонт внутрішньобудинкової системи опалення в будівлі гуртожитку по вул. Центральна, 49/1 м. Покров Дніпропетровської області</t>
  </si>
  <si>
    <t>ПМКП “Житлкомсервіс”</t>
  </si>
  <si>
    <t>Відсутнє фінансування</t>
  </si>
  <si>
    <t>Операційна ціль 2.4 Розвиток екомережі та рекреаційних зон</t>
  </si>
  <si>
    <t>Завдання 2.4.1</t>
  </si>
  <si>
    <t>Стратегічна ціль 2, разом</t>
  </si>
  <si>
    <t>Стратегічна ціль 3 Забезпечення якісних умов життя</t>
  </si>
  <si>
    <t>Операційна ціль 3.1 Розвиток інфраструктури територіальної громади, благоустрій територій</t>
  </si>
  <si>
    <t>Завдання 3.1.1 удосконалення вулично-дорожної мережі</t>
  </si>
  <si>
    <t>3.1.1.1</t>
  </si>
  <si>
    <t>Ремонт автомобільних доріг та тротуарів міста та прилеглих селищ</t>
  </si>
  <si>
    <t>МКП "Добробут", УЖКГ та будівництва</t>
  </si>
  <si>
    <t>Зниження ризику виникнення дорожньо-транспортних пригод та комфортного переміщення громадян</t>
  </si>
  <si>
    <t>3.1.1.2</t>
  </si>
  <si>
    <t xml:space="preserve"> Встановлення та ремонт автобусних зупинок і оптимізація їх місць розташування</t>
  </si>
  <si>
    <t>Забезпечення безпеки дорожнього руху, створення комфортних умов для пасажирів</t>
  </si>
  <si>
    <t>3.1.1.3</t>
  </si>
  <si>
    <t>Впорядкування дорожніх знаків</t>
  </si>
  <si>
    <t>Придбання та встановлення дорожніх знаків, розмітка доріг, ремонт дорожніх знаків, утримання водоводів</t>
  </si>
  <si>
    <t>3.1.1.4</t>
  </si>
  <si>
    <t xml:space="preserve"> Освітлення доріг, вулиць та прибудинкових терріторій міста та селищ</t>
  </si>
  <si>
    <t>3.1.1.5</t>
  </si>
  <si>
    <t>Капітальний ремонт внутрішньоквартальних доріг</t>
  </si>
  <si>
    <t>УЖКГ та будівництва</t>
  </si>
  <si>
    <t xml:space="preserve">Капітальний ремонт виконано на слідуючих об'єктах: вул. Торогова 49,51,53,55,57,59,61, вул.Г.України 1,3 вул. Тикви 28,30 </t>
  </si>
  <si>
    <t>3.1.1.6</t>
  </si>
  <si>
    <t>Поточний ремонт внутрішньоквартальних доріг, тротуарів</t>
  </si>
  <si>
    <t>3.1.1.7</t>
  </si>
  <si>
    <t>Поточний ремонт доріг</t>
  </si>
  <si>
    <t>Поточний ремонт доріг виконано на слідуючих об'єктах: вул. Медична, вул. Г.Чорнобиля, вул. Чіатурська, вул. Г.України, вул.Г.Середи, вул. Курчатова, вул. Гагаріна, вул. Пушкіна, вул Шатохіна, вул. П.Орлика, вул. Каховська, вул. Виборська, вул. Центральна, вул. Торгова, вул.І.Малки, вул.Зонова, вул.Гудзя, вул.Шевченко, вул.Північно-Промислова, вул.Молодогвардійська, Південо-Міська, вул. П.Мирного, вул Шляхова, вул. Вишнева, вул.І Сірка, вул.Тітова, вул.Лермантова, вул.Партизанська, вул.Осипенко, вул.Клубна, вул.Зонова, вул.Перевізна, вул.Чуйкова, вул.Зоряна, вул. Г.Котлярнвського, вул.Максимчука, вул.М.Тикви, вул.Папаніна, вул.Освіти, вул. Гречко, вул.Ярова, вул.Пушкаря, пров.Ломаний, вул.40р.Перемиоги, вул.І.Франка, вул. Поштова, ву. Шкільна</t>
  </si>
  <si>
    <t>3.1.1.8</t>
  </si>
  <si>
    <t>Капітальний ремонт тротуарів</t>
  </si>
  <si>
    <t>Капітальний ремонт тротуарів виконано на слідуючих об'єктах: вул.Уральська, вул.Г.Чорнобиля</t>
  </si>
  <si>
    <t>3.1.1.9</t>
  </si>
  <si>
    <t>Капітальний ремонт доріг</t>
  </si>
  <si>
    <t>Капітальний ремонт доріг виконано по вул.І.Малки</t>
  </si>
  <si>
    <t>Операційна ціль 3.2 Підвищення до європейського рівня умов проживання мешканців територіальної громади</t>
  </si>
  <si>
    <r>
      <rPr>
        <sz val="10"/>
        <rFont val="Times New Roman"/>
        <family val="1"/>
      </rPr>
      <t xml:space="preserve">Завдання 3.2.1 </t>
    </r>
    <r>
      <rPr>
        <sz val="12"/>
        <rFont val="Times New Roman"/>
        <family val="1"/>
      </rPr>
      <t xml:space="preserve"> </t>
    </r>
    <r>
      <rPr>
        <sz val="10"/>
        <rFont val="Times New Roman"/>
        <family val="1"/>
      </rPr>
      <t>Покращення технічного стану житлових будинків, благоустрій місць загального користування</t>
    </r>
  </si>
  <si>
    <t>3.2.1.1</t>
  </si>
  <si>
    <t>Благоустрій парків, скверів, вулиць та бульварів.</t>
  </si>
  <si>
    <t>Поточні видатки на утримання</t>
  </si>
  <si>
    <t>3.2.1.2</t>
  </si>
  <si>
    <t xml:space="preserve">  Утримання громадських вбиралень</t>
  </si>
  <si>
    <t>Забезпечення дотримання санітарних норм, створення комфортних умов для громадян</t>
  </si>
  <si>
    <t>3.2.1.3</t>
  </si>
  <si>
    <t>Капітальний ремонт (відновлення несучої здатності конструкції житлових будинків)</t>
  </si>
  <si>
    <t>3.2.1.4</t>
  </si>
  <si>
    <t>Капітальний ремонт фасадів житлових будинків</t>
  </si>
  <si>
    <t>3.2.1.5</t>
  </si>
  <si>
    <t>Капітальний ремонт ліфтів житлових будинків</t>
  </si>
  <si>
    <t>3.2.1.6</t>
  </si>
  <si>
    <t>Капітальний ремонт покрівлі житлових будинків</t>
  </si>
  <si>
    <t>Капітальний ремонт покрівель виконано на слідучих об'єктах: Г.Тикви20,34, вул. Центральне33,36,40,43,54,57,63, вул.Торгова59, вул.Г.Чорнобиля 1,3,  вул.Курчатова 22, вул.Зонова 2,6, вул.Торгова 57, вул.Шатохіна 7, вул.Л.Чайкіної 9,11, 18, вул. Соборна 25, вул.Г.України 10, вул.Курчатова 8,10,26</t>
  </si>
  <si>
    <t>3.2.1.7</t>
  </si>
  <si>
    <t>Капітальний ремонт вимощень та тротуарів житлових будинків</t>
  </si>
  <si>
    <t>Капітальний ремонт вимощень та тротуарів виконано на слідуючих об'єктах: вул. Торгова 57,59,61, вул. Тикви28,30, вул. Г.України 3</t>
  </si>
  <si>
    <t>3.2.1.8</t>
  </si>
  <si>
    <t>Послуги з технічного обслуговування внутрішньобудинкових газових мереж багатоквартирних житлових будинків</t>
  </si>
  <si>
    <t>Виконано технеічне обслуговування внутрішньобудинкових газових мереж в 294 багатоквартирних житлових будинків</t>
  </si>
  <si>
    <t>3.2.1.9</t>
  </si>
  <si>
    <t>Капітальні ремонти ОСББ</t>
  </si>
  <si>
    <t>3.2.1.10</t>
  </si>
  <si>
    <t>Поточні ремонти ОСББ</t>
  </si>
  <si>
    <t>3.2.1.11</t>
  </si>
  <si>
    <t>Поточний ремонт тротуарів біля житлових будинків</t>
  </si>
  <si>
    <t>3.2.1.12</t>
  </si>
  <si>
    <t>Створення художньо-естетичних зображень (муралів) на фасаді житлових будинків</t>
  </si>
  <si>
    <t>3.2.1.13</t>
  </si>
  <si>
    <t>Безперебійний доступ до мережі інтернет та технічне обслуговування системи відеоспостереження</t>
  </si>
  <si>
    <t>Технічне обслуговування системи відеоспостереження та доступу до мережі інтернет камер зовнішнього спостереження</t>
  </si>
  <si>
    <t>3.2.1.14</t>
  </si>
  <si>
    <t>Видалення та санітарна обрізка дерев на прибудинкових територіях житлових будинків</t>
  </si>
  <si>
    <t>3.2.1.15</t>
  </si>
  <si>
    <t>Реконструкція скверів, парків, площ, міжквартальних територій територіальної громади міста Покров</t>
  </si>
  <si>
    <t>3.2.1.16</t>
  </si>
  <si>
    <t>Облаштування дитячих ігрових майданчиків</t>
  </si>
  <si>
    <t>МКП "Добробут", УЖКГ та Б</t>
  </si>
  <si>
    <t>Створення умов для комфортного відпочинку дітей</t>
  </si>
  <si>
    <t>Завдання 3.2.2 Підвищення якості  питної води та надійності каналізаційних мереж</t>
  </si>
  <si>
    <t>3.2.2.1</t>
  </si>
  <si>
    <t xml:space="preserve">Реконструкція водопровідних мереж та обладнання </t>
  </si>
  <si>
    <t>МКП "Покровводоканал"</t>
  </si>
  <si>
    <t>Виконано капітальні ремонти водопровідних мереж з заміною трубопроводів на поліетиленові протяжністю 1,4 км; виконано ремонт та заміну запірної арматури 14 одиниць; замінено 3 одиниці  гідрантів.</t>
  </si>
  <si>
    <t>3.2.2.2</t>
  </si>
  <si>
    <t xml:space="preserve">«Будівництво резервного водогону ПМКП «Покровводоканал» від насосної станції І підйому сел.Набережне до насосної станції ІІ підйому вул.Заводська, 2 </t>
  </si>
  <si>
    <t>Розроблено проектно-кошторисну документацію, виконано її кспертне оцінювання.</t>
  </si>
  <si>
    <t>3.2.2.3</t>
  </si>
  <si>
    <t>Будівництво мережі водопроводу в с. Шолохове  Нікопольського району Дніпропетровської області</t>
  </si>
  <si>
    <r>
      <rPr>
        <sz val="11"/>
        <color indexed="8"/>
        <rFont val="Times New Roman"/>
        <family val="1"/>
      </rPr>
      <t xml:space="preserve">УЖКГ та будівництва, </t>
    </r>
    <r>
      <rPr>
        <sz val="12"/>
        <color indexed="8"/>
        <rFont val="Times New Roman"/>
        <family val="1"/>
      </rPr>
      <t>МКП "Покровводоканал"</t>
    </r>
  </si>
  <si>
    <t>Будівництво мережі водопроводу в с. Шолохове  Нікопольського району Дніпропетровської області. Виконані слудуючі роботи: земляні роботи, укладання трубопроводів, улаштування пісчаної основи під трубопроводи, врізка в існуючі мережі, установлення чавунних засувок, установлення вантузів, будівництво підвишувальної насосної станціїї, установка водолічильного вузла.</t>
  </si>
  <si>
    <t>3.2.2.4</t>
  </si>
  <si>
    <t>Реконструкція очисних споруд каналізації МКП "Покровводоканал"</t>
  </si>
  <si>
    <t>Розроблено проектно-кошторисну документацію, виконано її еспертне оцінювання.</t>
  </si>
  <si>
    <t>3.2.2.5</t>
  </si>
  <si>
    <t>Придбання спецтехніки: автоцистерни вакуумної асенизаційної промислової</t>
  </si>
  <si>
    <t>3.2.2.6</t>
  </si>
  <si>
    <t>Водопостачання с. Шолохове Нікопольського району Дніпропетровської області. Коригування</t>
  </si>
  <si>
    <t>3.2.2.7</t>
  </si>
  <si>
    <t>Створення матеріально технічної бази (придбання спецтехніки)</t>
  </si>
  <si>
    <t>МКП "Добробут",             УЖКГ та Б</t>
  </si>
  <si>
    <t>Автовишка Н-28, Автовишка Н-12, Трактор МТЗ-82, Колісний трактор с екскалаторним обладнанням 0,25 м3 з навантажувальним відвалом, Тракторний прицеп — 2 шт., Авто з маніпулятор Q=6т., Автогрейдер, Пилесос для тротуарів.</t>
  </si>
  <si>
    <t>Операційна ціль 3.3 Забезпечення якості соціально-гуманітарних послуг на рівні провідних європейських стандартів</t>
  </si>
  <si>
    <r>
      <rPr>
        <sz val="12"/>
        <rFont val="Times New Roman"/>
        <family val="1"/>
      </rPr>
      <t xml:space="preserve">Завдання 3.3.1 </t>
    </r>
    <r>
      <rPr>
        <sz val="10"/>
        <rFont val="Times New Roman"/>
        <family val="1"/>
      </rPr>
      <t xml:space="preserve"> Підвищення ефективності медичного обслуговування та соціального захисту</t>
    </r>
  </si>
  <si>
    <t>3.3.1.1</t>
  </si>
  <si>
    <t>Будівництво, реконструкція та капітальний ремонт в амбулаторіях ЗПСМ  КНП "ЦПМСД Покровської міської ради"</t>
  </si>
  <si>
    <t>КНП "Центр первинної медико-санітарної допомоги Покровської міської ради"</t>
  </si>
  <si>
    <t>3.3.1.2</t>
  </si>
  <si>
    <t>Оновлення медичного обладнання, забезпечення  медичним устаткуванням</t>
  </si>
  <si>
    <t>КП "ЦМЛ ПМР ДО"</t>
  </si>
  <si>
    <t>Придбано: Дефібрилятор - 49,9 тис.грн.; аналізатор сечі - 25,0 тис.грн.; кисневий конц. - 48,0 тис.грн.</t>
  </si>
  <si>
    <t>3.3.1.3</t>
  </si>
  <si>
    <t>Створення в КП "ЦМЛ ПМР ДО" відділення "Хоспіс" на 15 ліжок</t>
  </si>
  <si>
    <t>2021-2024</t>
  </si>
  <si>
    <t>3.3.1.7</t>
  </si>
  <si>
    <r>
      <rPr>
        <b/>
        <sz val="10"/>
        <rFont val="Times New Roman"/>
        <family val="1"/>
      </rPr>
      <t xml:space="preserve">Міська програма захисту прав дітей та розвитку сімейних форм виховання  у м.Покров на 2016 – 2020 роки
(рішення 35 сесії 7 скликання від 27.07.2018 р. №17) </t>
    </r>
    <r>
      <rPr>
        <sz val="10"/>
        <rFont val="Times New Roman"/>
        <family val="1"/>
      </rPr>
      <t xml:space="preserve"> </t>
    </r>
    <r>
      <rPr>
        <u val="single"/>
        <sz val="10"/>
        <rFont val="Times New Roman"/>
        <family val="1"/>
      </rPr>
      <t xml:space="preserve">Завдання: 
</t>
    </r>
    <r>
      <rPr>
        <sz val="10"/>
        <rFont val="Times New Roman"/>
        <family val="1"/>
      </rPr>
      <t>- підтримка дітей-сиріт та дітей, позбавлених батьківського піклування, дітей з малозабезпечених, багатодітних сімей, дітей, які опинилися у складних життєвих обставинах, забезпечення належних умов для їх навчання, виховання та розвитку;
- удосконалення методичної роботи щодо захисту прав дітей та розвитку сімейних форм виховання;
- підвищення рівня культури сімейних стосунків і відповідальності батьків за виконання своїх обов'язків шляхом активізації участі батьків у семінарах, тренінгах, що сприяють формуванню сімейних цінностей;
- удосконалення системи соціальної роботи з сім’ями, що мають дітей і опинилися у складних життєвих обставинах;                       - удосконалення процесу реабілітації бездоглядних та безпритульних дітей та їх сімей;
- забезпечення реалізації права дитини на захист від економічної  експлуатації та  від виконання будь-якої роботи, що може бути небезпечною для її здоров'я, стати перешкодою у здобутті нею освіти чи завдавати шкоди фізичному, розумовому,  духовному і моральному розвитку;                 - активізація профілактичної роботи з метою запобігання правопорушенням у дитячому середовищі;
- розвиток сімейних форм виховання дітей-сиріт та дітей, позбавлених батьківського піклування (створення прийомних та патронатних сімей, дитячих будинків сімейного типу);       - захист житлових та майнових прав дітей-сиріт та дітей, позбавлених батьківського піклування.</t>
    </r>
  </si>
  <si>
    <t xml:space="preserve">2021-2023 </t>
  </si>
  <si>
    <t>ССД</t>
  </si>
  <si>
    <t xml:space="preserve">         Станом на 01.10.2021 року на обліку дітей-сиріт та дітей, позбавлених батьківського піклування в службі у справах дітей виконавчого комітету Покровської міської ради Дніпропетровської області перебуває 140 дітей вищезазначеної категорії. 
         Протягом звітного періоду на облік дітей-сиріт та дітей позбавлених батьківського піклування взято 13 дітей, яким надано відповідний статус та влаштовано до сімейних форм виховання. Знято з обліку 13 дітей, з них 2 повернуто на виховання батькам. 
        На території Покровської міської територіальної громади функціонують 4 дитячих будинки сімейного типу, де виховується 27 дітей, 7 прийомних сімей, в яких виховується 13 дітей, 2 патронатні родини, в яких перебувають 6 дітей та  комунальний заклад «Малий груповий будинок «Надія» Покровської міської ради Дніпропетровської області», в якому виховується 7 дітей.
         За звітний період  службою у справах дітей спільно із суб’єктами соціальної роботи Покровської міської територіальної громади проведено 9 профілактичних рейдів - «Діти вулиці». Метою рейдів є виявлення безпритульних та бездоглядних дітей, обстеження умов проживання дітей в  сім’ях, які опинились у складних життєвих обставинах, проведення профілактичної роботи з батьками та дітьми. За результатами рейдів, бездоглядних та безпритульних дітей не виявлено. 
 За 9 місяців 2021 року на облік дітей, як таких, що перебувають у складних життєвих обставинах взято 12 дітей.
Для забезпечення потреб вищезазначених категорій дітей протягом 9 місяців 2021 року проведено заходи:
- до Дня захисту дітей - придбано призи, подарункові набори на суму 25 210,00 грн. та  придбано друковану   продукцію  на суму 1 126,00 грн.;
- до Дня знань – придбано подарункові набори (канцелярські товари) на суму 20 000,00 грн.</t>
  </si>
  <si>
    <t>Завдання 3.3.2 Покращення умов для гармонійного розвитку особистості</t>
  </si>
  <si>
    <t>3.3.2.2</t>
  </si>
  <si>
    <t xml:space="preserve">Капітальний ремонт пожежної сигналізації та системи оповіщення </t>
  </si>
  <si>
    <t>Виконано коригування проекту. Затверджено коригування ПКД. Процедура закупівлі завершена, укладено договір та зареєстровано у казначейскій службі</t>
  </si>
  <si>
    <t>3.3.2.3</t>
  </si>
  <si>
    <t>Покращення матеріальної бази загальноосвітніх закладів</t>
  </si>
  <si>
    <t>Планується придбати обладнання для їдалень дошкільних закладів та шкіл (в тому числі за рахунок субвенції "Спроможна школа для кращіх результатів")</t>
  </si>
  <si>
    <t>3.3.2.4</t>
  </si>
  <si>
    <t>Оснащення нового садочка по вул. Малки Івана</t>
  </si>
  <si>
    <t xml:space="preserve">Придбано іграшки, рулонний газон, світильники, господарчі та канцелярські товари, холодильник, термометри, дивани полум`які, раковина, інвентар для спортивних ігор, стіл виробничий, кухонне приладдя, газонокосарка. Проведена незалежна оцінка майна. Проведений клінінговий супровід будівельних робіт.        </t>
  </si>
  <si>
    <t>3.3.2.5</t>
  </si>
  <si>
    <t xml:space="preserve">Покращення спортивної бази м.Покров </t>
  </si>
  <si>
    <t>Планується придбати дитячий спортивний майданчик для КСЗДО № 5, тренажери для КЗ "СЗШ № 6", замінити вікна на енергозберігаючі у дошкільному відділенні КЗ "НВО" та у КЗДО  № 16  (партиципаторне бюджетування)</t>
  </si>
  <si>
    <t>3.3.2.6</t>
  </si>
  <si>
    <t>Покращення спортивної бази закладів освіти міста (депутат Шипко А.Ф.)</t>
  </si>
  <si>
    <t>Придбано лавки паркові та силові тренажери для КЗ "СЗШ № 9"</t>
  </si>
  <si>
    <t>3.3.2.7</t>
  </si>
  <si>
    <t>Капітальний ремонт об'єкту благоустрою території КЗДО № 11 по вул. Курчатова, 12</t>
  </si>
  <si>
    <t xml:space="preserve">Тендерна процедура закінчена, договір укладений та зареєстрований у казначейскій службі, розпочаті роботи.  </t>
  </si>
  <si>
    <t>3.3.2.8</t>
  </si>
  <si>
    <t>Державна підтримка особам з особливими освітніми потребами</t>
  </si>
  <si>
    <t>Придбано ламінатор. Планується придбати оснащення для кабінетів інклюзивно-ресурсних центрів та спеціальних засобів корекції психофізичного розвитку для дітей з особливими освітніми потребами</t>
  </si>
  <si>
    <t>3.3.2.9</t>
  </si>
  <si>
    <t>Нова українська школа</t>
  </si>
  <si>
    <t>Придбано телевізори та багатофункціональні пристрої. Планується придбати меблі, комп'ютерне обладнання та дидактичні матеріали для Нової української школи</t>
  </si>
  <si>
    <t>Операційна ціль 3.4 Ефективне публічне управління, розвиток е-демократизації та е-декларування</t>
  </si>
  <si>
    <t>Стратегічна ціль 3, разом</t>
  </si>
  <si>
    <t>Стратегічна ціль 4 Розвиток людського потенціалу</t>
  </si>
  <si>
    <t>Операційна ціль 4.1 Формування конкурентно-спроможного інтелектуального капіталу</t>
  </si>
  <si>
    <t>Завдання 4.1.1 Сприяння розвитку інфраструктури підтримуючої бізнес</t>
  </si>
  <si>
    <t>4.1.1.1</t>
  </si>
  <si>
    <t>Інформування центру зайнятості про наявність вільних робочих місць</t>
  </si>
  <si>
    <t>роботодавці міста</t>
  </si>
  <si>
    <t>В поточному році роботодавцями міста заявлено 980 вакансії</t>
  </si>
  <si>
    <t>4.1.1.2</t>
  </si>
  <si>
    <t>Професійне навчання безробітних у т.ч. безпосередньо на виробництві, зокрема з робітничих професій за індивідуальною та груповою формою навчання</t>
  </si>
  <si>
    <t>Покровська міська філії Дніпропетровського обласного центру зайнятості, ДПТНЗ«Покровський ЦППРК», роботодавці</t>
  </si>
  <si>
    <t xml:space="preserve">Проведено підвищення кваліфікації - 161 особа, у т.ч. 14 осіб пройшли курси цільового призначення;
6 осіб навчання в ЦПТО навчання за професією «адміністратор» -1, офісний службовець - 1 особа , користувач ПК -1, 
2 особи проходять навчання за професією «оператор котельні», 1 особа «бармен». 1 особа навчалася за дуальною формою навчання «маляр»
Всього охоплено навчанням 168 осіб
</t>
  </si>
  <si>
    <t>4.1.1.3</t>
  </si>
  <si>
    <t>Впровадження професійного навчання за дуальної освітою, залучення ринкоутворюючих підприємств міста , як бази для виробничого навчання</t>
  </si>
  <si>
    <t xml:space="preserve">Покровська міська філії Дніпропетровського обласного центру зайнятості, ДПТНЗ«Покровський ЦППРК». ринкоутчворюючі підприємства міста </t>
  </si>
  <si>
    <t>За дуальною формою проходила навчання 1 особа з числа безробітних за професією "маляр" на підприємстві ТОВ Побуткомфорт-2017</t>
  </si>
  <si>
    <t>4.1.1.4</t>
  </si>
  <si>
    <t>Видача ваучерів на навчання окремим категоріям населення для оволодіння новою професією</t>
  </si>
  <si>
    <t>Покровська міська філія Дніпропетровського обласного центру зайнятості</t>
  </si>
  <si>
    <t>в поточному році ваучери на навчання не видавалися</t>
  </si>
  <si>
    <t>4.1.1.5</t>
  </si>
  <si>
    <t>Організація тренінгів, вебінарів , профконсультації з метою оволодіння навичками  , розкриття потенціалу та підвищення мотивації до працевлаштування</t>
  </si>
  <si>
    <t>З початку року проведено 222 заходи, в яких взяли участь 1733 особи</t>
  </si>
  <si>
    <t>4.1.1.6</t>
  </si>
  <si>
    <t xml:space="preserve">Організація майстер класу"Сучасні джерела пошуку роботи" ознайомити з основними джерелами вакансій, особливостями опрацювання їх, перевагами та недоліками кожного джерела інформації. </t>
  </si>
  <si>
    <t xml:space="preserve">Для безробітних організовано онлайн засобами 37 Інформаційних вебінари з Інформування про сучасні джерела </t>
  </si>
  <si>
    <t>Операційна ціль 4.2 Здоровий та культурний розвиток населення</t>
  </si>
  <si>
    <r>
      <rPr>
        <sz val="12"/>
        <rFont val="Times New Roman"/>
        <family val="1"/>
      </rPr>
      <t xml:space="preserve">Завдання 4.2.1 </t>
    </r>
    <r>
      <rPr>
        <sz val="10"/>
        <rFont val="Times New Roman"/>
        <family val="1"/>
      </rPr>
      <t>Поліпшення умов для позашкільної освіти, та фізкультурно оздоровчої діяльності</t>
    </r>
  </si>
  <si>
    <t>4.2.1.1</t>
  </si>
  <si>
    <t>Проведення культурно-мистецьких заходів: концертів, фестивалів, урочистостей, майстер-класів, виставок</t>
  </si>
  <si>
    <t>Відділ культури</t>
  </si>
  <si>
    <t xml:space="preserve"> Проведено понад 40 загальноміських заходів. День визволення від нацистських загарбників , День Героїв Небесної Сотні ,Святкові заходи до Міжнародного жіночого дня 8 березня , День українського добровольця, 35-ї роковини Чорнобильської катастрофи , День пам’яті та примирення та 76-а річниця Перемоги над нацизмом у Другій Світовій війні ,День музеїв, Свято Вишиванки, День скорботи та вшанування пам’яті жертв війни, 25-а річниця Конституції України, День Державного Прапора України та 30-а річниця незалежності України. Проведено майстер-класи до Дня вишиванки, Дня захисту дітей, Дня незалежності України та популяризації петриківського розпису.</t>
  </si>
  <si>
    <t>4.2.1.2</t>
  </si>
  <si>
    <t>Модернізація матеріально-технічної бази закладів культури (придбання комп'ютерної техніки, музичної апаратури,музичних інструментів, тощо)</t>
  </si>
  <si>
    <r>
      <rPr>
        <sz val="10"/>
        <rFont val="Times New Roman"/>
        <family val="1"/>
      </rPr>
      <t xml:space="preserve">Створено студію звукозапису </t>
    </r>
    <r>
      <rPr>
        <sz val="10"/>
        <color indexed="59"/>
        <rFont val="Times New Roman"/>
        <family val="1"/>
      </rPr>
      <t xml:space="preserve"> “Стань зіркою”</t>
    </r>
    <r>
      <rPr>
        <sz val="10"/>
        <rFont val="Times New Roman"/>
        <family val="1"/>
      </rPr>
      <t xml:space="preserve"> у КЗ “Дитяча школа мистецтв” у рамках парципаторного бюджетування.</t>
    </r>
  </si>
  <si>
    <t>4.2.1.3</t>
  </si>
  <si>
    <t>Оновлення  книжкогового фонду, підписка  періодичних видань для КЗ "Централізована бібліотечна система"</t>
  </si>
  <si>
    <r>
      <rPr>
        <sz val="10"/>
        <rFont val="Times New Roman"/>
        <family val="1"/>
      </rPr>
      <t>Здійснена підписка періодичних видань для КЗ “ЦБС” на I</t>
    </r>
    <r>
      <rPr>
        <sz val="10"/>
        <rFont val="Times New Roman"/>
        <family val="1"/>
      </rPr>
      <t>I</t>
    </r>
    <r>
      <rPr>
        <sz val="10"/>
        <rFont val="Times New Roman"/>
        <family val="1"/>
      </rPr>
      <t xml:space="preserve"> півріччя 2021р. </t>
    </r>
  </si>
  <si>
    <t>4.2.1.4</t>
  </si>
  <si>
    <t>Будівництво корту для бадмінтону в міському парку ім.Б.Мозолевського в м.Покров. Коригування</t>
  </si>
  <si>
    <t>Будівництво корту для бадмінтону в міському парку ім.Б.Мозолевського в м.Покров. Виконані слідуючі роботи: підготовчі роботи, улаштування тротуарів, бетонні роботи, улаштування огорожі, встановлення освітлення, будівельні роботи, монтаж стійки для бамбінтону</t>
  </si>
  <si>
    <t>4.2.1.5</t>
  </si>
  <si>
    <t>Будівництво спортивного майданчика біля будинку по вул. Курчатова, 10а в м. Покров. Коригування</t>
  </si>
  <si>
    <t>4.2.1.6</t>
  </si>
  <si>
    <t xml:space="preserve">Капітальний ремонт стадіону КЗ "СЗШ № 6" </t>
  </si>
  <si>
    <t>Виконано проект. Затверджено ПКД ФОП Уварова Л.І.</t>
  </si>
  <si>
    <t>4.2.1.7</t>
  </si>
  <si>
    <t xml:space="preserve">Капітальний ремонт спортзалу та роздягалень КЗ "СЗШ № 4" </t>
  </si>
  <si>
    <t>Виконано проект. Затверджено ПКД ФОП Китай Д.С.</t>
  </si>
  <si>
    <t>4.2.1.8</t>
  </si>
  <si>
    <t>Капітальний ремонт приміщення будівлі за адресою вул. Курчатова, 21</t>
  </si>
  <si>
    <t xml:space="preserve">Подана заявка на оплату, іде підготовка документів до тендерної процедури. </t>
  </si>
  <si>
    <t>Стратегічна ціль 4, разом</t>
  </si>
  <si>
    <t xml:space="preserve">Всього </t>
  </si>
</sst>
</file>

<file path=xl/styles.xml><?xml version="1.0" encoding="utf-8"?>
<styleSheet xmlns="http://schemas.openxmlformats.org/spreadsheetml/2006/main">
  <numFmts count="5">
    <numFmt numFmtId="164" formatCode="General"/>
    <numFmt numFmtId="165" formatCode="@"/>
    <numFmt numFmtId="166" formatCode="0.00"/>
    <numFmt numFmtId="167" formatCode="#,##0.00"/>
    <numFmt numFmtId="168" formatCode="#,##0.0"/>
  </numFmts>
  <fonts count="18">
    <font>
      <sz val="10"/>
      <name val="Arial Cyr"/>
      <family val="0"/>
    </font>
    <font>
      <sz val="10"/>
      <name val="Arial"/>
      <family val="0"/>
    </font>
    <font>
      <sz val="11"/>
      <color indexed="8"/>
      <name val="Calibri"/>
      <family val="2"/>
    </font>
    <font>
      <sz val="11"/>
      <color indexed="9"/>
      <name val="Calibri"/>
      <family val="2"/>
    </font>
    <font>
      <b/>
      <sz val="14"/>
      <name val="Times New Roman"/>
      <family val="1"/>
    </font>
    <font>
      <sz val="10"/>
      <name val="Times New Roman"/>
      <family val="1"/>
    </font>
    <font>
      <sz val="11"/>
      <name val="Times New Roman"/>
      <family val="1"/>
    </font>
    <font>
      <sz val="12"/>
      <name val="Times New Roman"/>
      <family val="1"/>
    </font>
    <font>
      <b/>
      <sz val="12"/>
      <name val="Times New Roman"/>
      <family val="1"/>
    </font>
    <font>
      <b/>
      <sz val="10"/>
      <name val="Times New Roman"/>
      <family val="1"/>
    </font>
    <font>
      <sz val="10"/>
      <color indexed="8"/>
      <name val="Times New Roman"/>
      <family val="1"/>
    </font>
    <font>
      <sz val="11"/>
      <color indexed="8"/>
      <name val="Times New Roman"/>
      <family val="1"/>
    </font>
    <font>
      <sz val="12"/>
      <color indexed="8"/>
      <name val="Times New Roman"/>
      <family val="1"/>
    </font>
    <font>
      <u val="single"/>
      <sz val="10"/>
      <name val="Times New Roman"/>
      <family val="1"/>
    </font>
    <font>
      <sz val="11"/>
      <color indexed="60"/>
      <name val="Calibri"/>
      <family val="2"/>
    </font>
    <font>
      <sz val="11"/>
      <color indexed="20"/>
      <name val="Calibri"/>
      <family val="2"/>
    </font>
    <font>
      <sz val="10"/>
      <color indexed="59"/>
      <name val="Times New Roman"/>
      <family val="1"/>
    </font>
    <font>
      <sz val="12"/>
      <name val="Arial Cyr"/>
      <family val="0"/>
    </font>
  </fonts>
  <fills count="1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s>
  <borders count="9">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63"/>
      </top>
      <bottom style="thin">
        <color indexed="8"/>
      </bottom>
    </border>
    <border>
      <left style="thin">
        <color indexed="8"/>
      </left>
      <right style="thin">
        <color indexed="8"/>
      </right>
      <top style="thin">
        <color indexed="8"/>
      </top>
      <bottom style="thin">
        <color indexed="63"/>
      </bottom>
    </border>
    <border>
      <left style="thin">
        <color indexed="8"/>
      </left>
      <right>
        <color indexed="63"/>
      </right>
      <top style="thin">
        <color indexed="63"/>
      </top>
      <bottom style="thin">
        <color indexed="8"/>
      </bottom>
    </border>
  </borders>
  <cellStyleXfs count="4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14" fillId="16" borderId="0" applyNumberFormat="0" applyBorder="0" applyAlignment="0" applyProtection="0"/>
    <xf numFmtId="164" fontId="15" fillId="3" borderId="0" applyNumberFormat="0" applyBorder="0" applyAlignment="0" applyProtection="0"/>
  </cellStyleXfs>
  <cellXfs count="98">
    <xf numFmtId="164" fontId="0" fillId="0" borderId="0" xfId="0" applyAlignment="1">
      <alignment/>
    </xf>
    <xf numFmtId="164" fontId="0" fillId="0" borderId="0" xfId="0" applyFill="1" applyAlignment="1">
      <alignment/>
    </xf>
    <xf numFmtId="164" fontId="4" fillId="0" borderId="0" xfId="0" applyFont="1" applyFill="1" applyBorder="1" applyAlignment="1" applyProtection="1">
      <alignment horizontal="center" vertical="center" wrapText="1"/>
      <protection locked="0"/>
    </xf>
    <xf numFmtId="164" fontId="5" fillId="0" borderId="0" xfId="0" applyFont="1" applyFill="1" applyAlignment="1" applyProtection="1">
      <alignment/>
      <protection locked="0"/>
    </xf>
    <xf numFmtId="164" fontId="5" fillId="0" borderId="0" xfId="0" applyFont="1" applyAlignment="1" applyProtection="1">
      <alignment/>
      <protection locked="0"/>
    </xf>
    <xf numFmtId="164" fontId="6" fillId="0" borderId="0" xfId="0" applyFont="1" applyAlignment="1" applyProtection="1">
      <alignment/>
      <protection locked="0"/>
    </xf>
    <xf numFmtId="164" fontId="7" fillId="0" borderId="1" xfId="0" applyFont="1" applyFill="1" applyBorder="1" applyAlignment="1" applyProtection="1">
      <alignment horizontal="center" vertical="center" wrapText="1"/>
      <protection locked="0"/>
    </xf>
    <xf numFmtId="164" fontId="7" fillId="0" borderId="1" xfId="0" applyFont="1" applyBorder="1" applyAlignment="1" applyProtection="1">
      <alignment horizontal="center" vertical="center" wrapText="1"/>
      <protection locked="0"/>
    </xf>
    <xf numFmtId="164" fontId="6" fillId="0" borderId="1" xfId="0" applyFont="1" applyBorder="1" applyAlignment="1" applyProtection="1">
      <alignment horizontal="center" vertical="center" wrapText="1"/>
      <protection locked="0"/>
    </xf>
    <xf numFmtId="164" fontId="8" fillId="0" borderId="1" xfId="0" applyFont="1" applyBorder="1" applyAlignment="1" applyProtection="1">
      <alignment horizontal="center" vertical="center" wrapText="1"/>
      <protection locked="0"/>
    </xf>
    <xf numFmtId="164" fontId="6" fillId="0" borderId="1" xfId="0" applyFont="1" applyBorder="1" applyAlignment="1" applyProtection="1">
      <alignment horizontal="center" vertical="center"/>
      <protection locked="0"/>
    </xf>
    <xf numFmtId="164" fontId="6" fillId="0" borderId="1" xfId="0" applyFont="1" applyFill="1" applyBorder="1" applyAlignment="1" applyProtection="1">
      <alignment horizontal="center" vertical="center" wrapText="1"/>
      <protection locked="0"/>
    </xf>
    <xf numFmtId="164" fontId="6" fillId="0" borderId="1" xfId="0" applyFont="1" applyFill="1" applyBorder="1" applyAlignment="1" applyProtection="1">
      <alignment horizontal="center" vertical="center"/>
      <protection locked="0"/>
    </xf>
    <xf numFmtId="164" fontId="9" fillId="0" borderId="1" xfId="0" applyFont="1" applyFill="1" applyBorder="1" applyAlignment="1" applyProtection="1">
      <alignment horizontal="left" vertical="center"/>
      <protection locked="0"/>
    </xf>
    <xf numFmtId="164" fontId="5" fillId="0" borderId="1" xfId="0" applyFont="1" applyFill="1" applyBorder="1" applyAlignment="1" applyProtection="1">
      <alignment horizontal="left" vertical="center"/>
      <protection locked="0"/>
    </xf>
    <xf numFmtId="165" fontId="5" fillId="0" borderId="1" xfId="0" applyNumberFormat="1" applyFont="1" applyFill="1" applyBorder="1" applyAlignment="1">
      <alignment horizontal="center" vertical="center"/>
    </xf>
    <xf numFmtId="164" fontId="5" fillId="0" borderId="1" xfId="0" applyFont="1" applyFill="1" applyBorder="1" applyAlignment="1">
      <alignment horizontal="left" vertical="center" wrapText="1"/>
    </xf>
    <xf numFmtId="164" fontId="5" fillId="0" borderId="1" xfId="0" applyFont="1" applyFill="1" applyBorder="1" applyAlignment="1">
      <alignment horizontal="center" vertical="center" wrapText="1"/>
    </xf>
    <xf numFmtId="164" fontId="9" fillId="0" borderId="1" xfId="0" applyFont="1" applyFill="1" applyBorder="1" applyAlignment="1">
      <alignment vertical="center"/>
    </xf>
    <xf numFmtId="166"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164" fontId="5" fillId="0" borderId="1" xfId="0" applyFont="1" applyFill="1" applyBorder="1" applyAlignment="1">
      <alignment vertical="center"/>
    </xf>
    <xf numFmtId="164" fontId="9" fillId="0" borderId="2" xfId="0" applyFont="1" applyFill="1" applyBorder="1" applyAlignment="1">
      <alignment vertical="center"/>
    </xf>
    <xf numFmtId="164" fontId="5" fillId="0" borderId="2" xfId="0" applyFont="1" applyFill="1" applyBorder="1" applyAlignment="1">
      <alignment vertical="center"/>
    </xf>
    <xf numFmtId="164" fontId="5" fillId="0" borderId="1" xfId="0" applyFont="1" applyFill="1" applyBorder="1" applyAlignment="1" applyProtection="1">
      <alignment horizontal="left" vertical="center" wrapText="1"/>
      <protection locked="0"/>
    </xf>
    <xf numFmtId="164" fontId="5" fillId="0" borderId="0" xfId="0" applyFont="1" applyFill="1" applyBorder="1" applyAlignment="1">
      <alignment horizontal="left" vertical="center"/>
    </xf>
    <xf numFmtId="164" fontId="5" fillId="0" borderId="0" xfId="0" applyFont="1" applyFill="1" applyBorder="1" applyAlignment="1">
      <alignment horizontal="left" vertical="center" wrapText="1"/>
    </xf>
    <xf numFmtId="165" fontId="5" fillId="0" borderId="2" xfId="0" applyNumberFormat="1" applyFont="1" applyFill="1" applyBorder="1" applyAlignment="1">
      <alignment horizontal="center" vertical="center"/>
    </xf>
    <xf numFmtId="164" fontId="5" fillId="0" borderId="1" xfId="0" applyFont="1" applyFill="1" applyBorder="1" applyAlignment="1">
      <alignment horizontal="left" vertical="center" wrapText="1"/>
    </xf>
    <xf numFmtId="164" fontId="5" fillId="0" borderId="1" xfId="0" applyFont="1" applyFill="1" applyBorder="1" applyAlignment="1">
      <alignment horizontal="center" vertical="center" wrapText="1"/>
    </xf>
    <xf numFmtId="164" fontId="9" fillId="0" borderId="1" xfId="0" applyFont="1" applyFill="1" applyBorder="1" applyAlignment="1">
      <alignment vertical="center" wrapText="1"/>
    </xf>
    <xf numFmtId="167"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left" vertical="center" wrapText="1"/>
    </xf>
    <xf numFmtId="164" fontId="5" fillId="0" borderId="1" xfId="0" applyFont="1" applyFill="1" applyBorder="1" applyAlignment="1">
      <alignment vertical="center" wrapText="1"/>
    </xf>
    <xf numFmtId="167" fontId="5" fillId="0" borderId="3" xfId="0" applyNumberFormat="1" applyFont="1" applyFill="1" applyBorder="1" applyAlignment="1">
      <alignment horizontal="center" vertical="center" wrapText="1"/>
    </xf>
    <xf numFmtId="164" fontId="9" fillId="0" borderId="2" xfId="0" applyFont="1" applyFill="1" applyBorder="1" applyAlignment="1">
      <alignment vertical="center" wrapText="1"/>
    </xf>
    <xf numFmtId="164" fontId="5" fillId="0" borderId="4" xfId="0" applyFont="1" applyFill="1" applyBorder="1" applyAlignment="1">
      <alignment horizontal="left" vertical="center" wrapText="1"/>
    </xf>
    <xf numFmtId="164" fontId="5" fillId="0" borderId="2" xfId="0" applyFont="1" applyFill="1" applyBorder="1" applyAlignment="1">
      <alignment vertical="center" wrapText="1"/>
    </xf>
    <xf numFmtId="165" fontId="5" fillId="0" borderId="1" xfId="0" applyNumberFormat="1" applyFont="1" applyFill="1" applyBorder="1" applyAlignment="1" applyProtection="1">
      <alignment horizontal="center" vertical="center" wrapText="1"/>
      <protection locked="0"/>
    </xf>
    <xf numFmtId="164" fontId="9" fillId="0" borderId="1" xfId="0" applyFont="1" applyFill="1" applyBorder="1" applyAlignment="1" applyProtection="1">
      <alignment horizontal="center" vertical="center" wrapText="1"/>
      <protection locked="0"/>
    </xf>
    <xf numFmtId="164" fontId="5" fillId="0" borderId="1" xfId="0" applyFont="1" applyFill="1" applyBorder="1" applyAlignment="1" applyProtection="1">
      <alignment horizontal="center" vertical="center" wrapText="1"/>
      <protection locked="0"/>
    </xf>
    <xf numFmtId="164" fontId="9" fillId="0" borderId="1" xfId="0" applyFont="1" applyFill="1" applyBorder="1" applyAlignment="1" applyProtection="1">
      <alignment vertical="center" wrapText="1"/>
      <protection locked="0"/>
    </xf>
    <xf numFmtId="166" fontId="5" fillId="0" borderId="1" xfId="0" applyNumberFormat="1" applyFont="1" applyFill="1" applyBorder="1" applyAlignment="1" applyProtection="1">
      <alignment horizontal="center" vertical="center" wrapText="1"/>
      <protection locked="0"/>
    </xf>
    <xf numFmtId="164" fontId="5" fillId="0" borderId="1" xfId="0" applyFont="1" applyFill="1" applyBorder="1" applyAlignment="1" applyProtection="1">
      <alignment vertical="center" wrapText="1"/>
      <protection locked="0"/>
    </xf>
    <xf numFmtId="164" fontId="8" fillId="0" borderId="1" xfId="0" applyFont="1" applyFill="1" applyBorder="1" applyAlignment="1" applyProtection="1">
      <alignment horizontal="left" vertical="center" wrapText="1"/>
      <protection locked="0"/>
    </xf>
    <xf numFmtId="164" fontId="7" fillId="0" borderId="1" xfId="0" applyFont="1" applyFill="1" applyBorder="1" applyAlignment="1" applyProtection="1">
      <alignment horizontal="left" vertical="center" wrapText="1"/>
      <protection locked="0"/>
    </xf>
    <xf numFmtId="164" fontId="5" fillId="0" borderId="0" xfId="0" applyFont="1" applyFill="1" applyBorder="1" applyAlignment="1">
      <alignment horizontal="left"/>
    </xf>
    <xf numFmtId="165" fontId="5" fillId="0" borderId="1" xfId="0" applyNumberFormat="1" applyFont="1" applyFill="1" applyBorder="1" applyAlignment="1" applyProtection="1">
      <alignment horizontal="center" vertical="center"/>
      <protection locked="0"/>
    </xf>
    <xf numFmtId="165" fontId="9" fillId="0" borderId="1" xfId="0" applyNumberFormat="1" applyFont="1" applyFill="1" applyBorder="1" applyAlignment="1" applyProtection="1">
      <alignment horizontal="left" vertical="center"/>
      <protection locked="0"/>
    </xf>
    <xf numFmtId="165" fontId="9" fillId="0" borderId="0" xfId="0" applyNumberFormat="1" applyFont="1" applyFill="1" applyBorder="1" applyAlignment="1">
      <alignment horizontal="left" vertical="center"/>
    </xf>
    <xf numFmtId="165" fontId="10" fillId="0" borderId="1" xfId="0" applyNumberFormat="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64" fontId="9" fillId="0" borderId="1" xfId="0" applyFont="1" applyFill="1" applyBorder="1" applyAlignment="1">
      <alignment vertical="center" wrapText="1"/>
    </xf>
    <xf numFmtId="166" fontId="5" fillId="0" borderId="1" xfId="0" applyNumberFormat="1" applyFont="1" applyFill="1" applyBorder="1" applyAlignment="1">
      <alignment horizontal="center" vertical="center" wrapText="1"/>
    </xf>
    <xf numFmtId="164" fontId="5" fillId="0" borderId="1" xfId="0" applyFont="1" applyFill="1" applyBorder="1" applyAlignment="1">
      <alignment vertical="center" wrapText="1"/>
    </xf>
    <xf numFmtId="164" fontId="10" fillId="0" borderId="1" xfId="0" applyFont="1" applyFill="1" applyBorder="1" applyAlignment="1">
      <alignment horizontal="center" vertical="center" wrapText="1"/>
    </xf>
    <xf numFmtId="164" fontId="10" fillId="0" borderId="1" xfId="0" applyFont="1" applyFill="1" applyBorder="1" applyAlignment="1" applyProtection="1">
      <alignment horizontal="center" vertical="center" wrapText="1"/>
      <protection locked="0"/>
    </xf>
    <xf numFmtId="164" fontId="9" fillId="0" borderId="1" xfId="0" applyFont="1" applyFill="1" applyBorder="1" applyAlignment="1" applyProtection="1">
      <alignment vertical="center"/>
      <protection locked="0"/>
    </xf>
    <xf numFmtId="166" fontId="5" fillId="0" borderId="1" xfId="0" applyNumberFormat="1" applyFont="1" applyFill="1" applyBorder="1" applyAlignment="1" applyProtection="1">
      <alignment horizontal="center" vertical="center"/>
      <protection locked="0"/>
    </xf>
    <xf numFmtId="166" fontId="5" fillId="0" borderId="0" xfId="0" applyNumberFormat="1" applyFont="1" applyFill="1" applyBorder="1" applyAlignment="1">
      <alignment horizontal="center" vertical="center"/>
    </xf>
    <xf numFmtId="164" fontId="5" fillId="0" borderId="1" xfId="0" applyFont="1" applyFill="1" applyBorder="1" applyAlignment="1" applyProtection="1">
      <alignment vertical="center"/>
      <protection locked="0"/>
    </xf>
    <xf numFmtId="166" fontId="10" fillId="0" borderId="1" xfId="0" applyNumberFormat="1" applyFont="1" applyFill="1" applyBorder="1" applyAlignment="1">
      <alignment horizontal="center" vertical="center" wrapText="1"/>
    </xf>
    <xf numFmtId="164" fontId="11" fillId="0" borderId="1" xfId="0" applyFont="1" applyFill="1" applyBorder="1" applyAlignment="1">
      <alignment horizontal="center" vertical="center" wrapText="1"/>
    </xf>
    <xf numFmtId="164" fontId="5" fillId="0" borderId="5" xfId="0" applyFont="1" applyFill="1" applyBorder="1" applyAlignment="1" applyProtection="1">
      <alignment horizontal="center" vertical="center" wrapText="1"/>
      <protection locked="0"/>
    </xf>
    <xf numFmtId="164" fontId="9" fillId="0" borderId="5" xfId="0" applyFont="1" applyFill="1" applyBorder="1" applyAlignment="1" applyProtection="1">
      <alignment vertical="center"/>
      <protection locked="0"/>
    </xf>
    <xf numFmtId="167" fontId="5" fillId="0" borderId="5" xfId="0" applyNumberFormat="1" applyFont="1" applyFill="1" applyBorder="1" applyAlignment="1" applyProtection="1">
      <alignment horizontal="center" vertical="center"/>
      <protection locked="0"/>
    </xf>
    <xf numFmtId="164" fontId="5" fillId="0" borderId="5" xfId="0" applyFont="1" applyFill="1" applyBorder="1" applyAlignment="1" applyProtection="1">
      <alignment horizontal="left" vertical="center" wrapText="1"/>
      <protection locked="0"/>
    </xf>
    <xf numFmtId="164" fontId="5" fillId="0" borderId="5" xfId="0" applyFont="1" applyFill="1" applyBorder="1" applyAlignment="1" applyProtection="1">
      <alignment vertical="center"/>
      <protection locked="0"/>
    </xf>
    <xf numFmtId="168" fontId="5" fillId="0" borderId="1" xfId="0" applyNumberFormat="1" applyFont="1" applyFill="1" applyBorder="1" applyAlignment="1" applyProtection="1">
      <alignment horizontal="center" vertical="center"/>
      <protection locked="0"/>
    </xf>
    <xf numFmtId="167" fontId="5" fillId="0" borderId="1" xfId="0" applyNumberFormat="1" applyFont="1" applyFill="1" applyBorder="1" applyAlignment="1" applyProtection="1">
      <alignment horizontal="center" vertical="center"/>
      <protection locked="0"/>
    </xf>
    <xf numFmtId="164" fontId="9" fillId="0" borderId="1" xfId="0" applyFont="1" applyFill="1" applyBorder="1" applyAlignment="1">
      <alignment horizontal="center" vertical="top" wrapText="1"/>
    </xf>
    <xf numFmtId="165" fontId="5" fillId="0" borderId="1" xfId="0" applyNumberFormat="1" applyFont="1" applyFill="1" applyBorder="1" applyAlignment="1" applyProtection="1">
      <alignment horizontal="left" vertical="center" wrapText="1"/>
      <protection locked="0"/>
    </xf>
    <xf numFmtId="164" fontId="9" fillId="0" borderId="6" xfId="0" applyFont="1" applyFill="1" applyBorder="1" applyAlignment="1">
      <alignment vertical="center"/>
    </xf>
    <xf numFmtId="167" fontId="5" fillId="0" borderId="1" xfId="0" applyNumberFormat="1" applyFont="1" applyFill="1" applyBorder="1" applyAlignment="1">
      <alignment horizontal="center" vertical="center"/>
    </xf>
    <xf numFmtId="164" fontId="5" fillId="0" borderId="1" xfId="38" applyNumberFormat="1" applyFont="1" applyFill="1" applyBorder="1" applyAlignment="1" applyProtection="1">
      <alignment horizontal="center" vertical="center" wrapText="1"/>
      <protection/>
    </xf>
    <xf numFmtId="164" fontId="5" fillId="0" borderId="7" xfId="39" applyNumberFormat="1" applyFont="1" applyFill="1" applyBorder="1" applyAlignment="1" applyProtection="1">
      <alignment horizontal="center" vertical="center" wrapText="1"/>
      <protection/>
    </xf>
    <xf numFmtId="165" fontId="9" fillId="0" borderId="1" xfId="0" applyNumberFormat="1" applyFont="1" applyFill="1" applyBorder="1" applyAlignment="1" applyProtection="1">
      <alignment horizontal="left" vertical="center" wrapText="1"/>
      <protection locked="0"/>
    </xf>
    <xf numFmtId="165" fontId="5"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167" fontId="5" fillId="0"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164" fontId="10" fillId="0" borderId="1" xfId="0" applyFont="1" applyFill="1" applyBorder="1" applyAlignment="1">
      <alignment horizontal="left" vertical="center" wrapText="1"/>
    </xf>
    <xf numFmtId="166" fontId="5" fillId="0" borderId="1" xfId="0" applyNumberFormat="1" applyFont="1" applyFill="1" applyBorder="1" applyAlignment="1">
      <alignment horizontal="center" vertical="center" wrapText="1"/>
    </xf>
    <xf numFmtId="164" fontId="5" fillId="0" borderId="3" xfId="0" applyFont="1" applyFill="1" applyBorder="1" applyAlignment="1">
      <alignment horizontal="center" vertical="center" wrapText="1"/>
    </xf>
    <xf numFmtId="164" fontId="5" fillId="0" borderId="3" xfId="0" applyFont="1" applyFill="1" applyBorder="1" applyAlignment="1">
      <alignment horizontal="left" vertical="center" wrapText="1"/>
    </xf>
    <xf numFmtId="164" fontId="5" fillId="0" borderId="5" xfId="0" applyFont="1" applyFill="1" applyBorder="1" applyAlignment="1">
      <alignment horizontal="center" vertical="center" wrapText="1"/>
    </xf>
    <xf numFmtId="164" fontId="5" fillId="0" borderId="5" xfId="0" applyFont="1" applyFill="1" applyBorder="1" applyAlignment="1">
      <alignment horizontal="left" vertical="center" wrapText="1"/>
    </xf>
    <xf numFmtId="167" fontId="5" fillId="0" borderId="1" xfId="0" applyNumberFormat="1" applyFont="1" applyFill="1" applyBorder="1" applyAlignment="1">
      <alignment horizontal="center" vertical="center" wrapText="1"/>
    </xf>
    <xf numFmtId="164" fontId="5" fillId="0" borderId="6" xfId="0" applyNumberFormat="1" applyFont="1" applyFill="1" applyBorder="1" applyAlignment="1">
      <alignment horizontal="center" vertical="center" wrapText="1"/>
    </xf>
    <xf numFmtId="164" fontId="5" fillId="0" borderId="6" xfId="0" applyFont="1" applyFill="1" applyBorder="1" applyAlignment="1">
      <alignment horizontal="center" vertical="center" wrapText="1"/>
    </xf>
    <xf numFmtId="167" fontId="5" fillId="0" borderId="6" xfId="0" applyNumberFormat="1" applyFont="1" applyFill="1" applyBorder="1" applyAlignment="1">
      <alignment horizontal="center" vertical="center"/>
    </xf>
    <xf numFmtId="167" fontId="5" fillId="0" borderId="8" xfId="0" applyNumberFormat="1" applyFont="1" applyFill="1" applyBorder="1" applyAlignment="1">
      <alignment horizontal="center" vertical="center"/>
    </xf>
    <xf numFmtId="164" fontId="5" fillId="0" borderId="5" xfId="0" applyFont="1" applyFill="1" applyBorder="1" applyAlignment="1">
      <alignment horizontal="center" vertical="center" wrapText="1"/>
    </xf>
    <xf numFmtId="167" fontId="5" fillId="0" borderId="2" xfId="0" applyNumberFormat="1" applyFont="1" applyFill="1" applyBorder="1" applyAlignment="1">
      <alignment horizontal="center" vertical="center"/>
    </xf>
    <xf numFmtId="167" fontId="5" fillId="0" borderId="1" xfId="0" applyNumberFormat="1" applyFont="1" applyFill="1" applyBorder="1" applyAlignment="1" applyProtection="1">
      <alignment horizontal="center" vertical="center" wrapText="1"/>
      <protection locked="0"/>
    </xf>
    <xf numFmtId="164" fontId="0" fillId="0" borderId="0" xfId="0" applyFill="1" applyAlignment="1" applyProtection="1">
      <alignment/>
      <protection locked="0"/>
    </xf>
    <xf numFmtId="164" fontId="17" fillId="0" borderId="0" xfId="0" applyFont="1" applyFill="1" applyAlignment="1">
      <alignment/>
    </xf>
    <xf numFmtId="167" fontId="0" fillId="0" borderId="0" xfId="0" applyNumberFormat="1" applyFill="1" applyAlignment="1">
      <alignment/>
    </xf>
  </cellXfs>
  <cellStyles count="26">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Excel_BuiltIn_Нейтральный" xfId="38"/>
    <cellStyle name="Excel_BuiltIn_Плохой"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C363A"/>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14"/>
  <sheetViews>
    <sheetView tabSelected="1" zoomScale="95" zoomScaleNormal="95" zoomScaleSheetLayoutView="100" workbookViewId="0" topLeftCell="A1">
      <selection activeCell="H63" sqref="H63:H64"/>
    </sheetView>
  </sheetViews>
  <sheetFormatPr defaultColWidth="9.00390625" defaultRowHeight="14.25" customHeight="1"/>
  <cols>
    <col min="1" max="1" width="7.625" style="1" customWidth="1"/>
    <col min="2" max="2" width="34.00390625" style="0" customWidth="1"/>
    <col min="3" max="3" width="10.00390625" style="0" customWidth="1"/>
    <col min="4" max="4" width="18.25390625" style="0" customWidth="1"/>
    <col min="5" max="5" width="20.25390625" style="0" customWidth="1"/>
    <col min="6" max="6" width="11.875" style="0" customWidth="1"/>
    <col min="7" max="7" width="11.00390625" style="0" customWidth="1"/>
    <col min="8" max="8" width="40.625" style="0" customWidth="1"/>
    <col min="9" max="16384" width="11.50390625" style="0" customWidth="1"/>
  </cols>
  <sheetData>
    <row r="1" spans="1:8" ht="14.25" customHeight="1">
      <c r="A1" s="2" t="s">
        <v>0</v>
      </c>
      <c r="B1" s="2"/>
      <c r="C1" s="2"/>
      <c r="D1" s="2"/>
      <c r="E1" s="2"/>
      <c r="F1" s="2"/>
      <c r="G1" s="2"/>
      <c r="H1" s="2"/>
    </row>
    <row r="2" spans="1:8" ht="24" customHeight="1">
      <c r="A2" s="2"/>
      <c r="B2" s="2"/>
      <c r="C2" s="2"/>
      <c r="D2" s="2"/>
      <c r="E2" s="2"/>
      <c r="F2" s="2"/>
      <c r="G2" s="2"/>
      <c r="H2" s="2"/>
    </row>
    <row r="3" spans="1:8" ht="14.25" customHeight="1">
      <c r="A3" s="3"/>
      <c r="B3" s="4"/>
      <c r="C3" s="4"/>
      <c r="D3" s="5"/>
      <c r="E3" s="5"/>
      <c r="F3" s="5"/>
      <c r="G3" s="5"/>
      <c r="H3" s="5"/>
    </row>
    <row r="4" spans="1:8" ht="10.5" customHeight="1">
      <c r="A4" s="6" t="s">
        <v>1</v>
      </c>
      <c r="B4" s="7" t="s">
        <v>2</v>
      </c>
      <c r="C4" s="8" t="s">
        <v>3</v>
      </c>
      <c r="D4" s="8" t="s">
        <v>4</v>
      </c>
      <c r="E4" s="8" t="s">
        <v>5</v>
      </c>
      <c r="F4" s="8" t="s">
        <v>6</v>
      </c>
      <c r="G4" s="8"/>
      <c r="H4" s="9" t="s">
        <v>7</v>
      </c>
    </row>
    <row r="5" spans="1:8" ht="12" customHeight="1">
      <c r="A5" s="6"/>
      <c r="B5" s="7"/>
      <c r="C5" s="8"/>
      <c r="D5" s="8"/>
      <c r="E5" s="8"/>
      <c r="F5" s="8"/>
      <c r="G5" s="8"/>
      <c r="H5" s="9"/>
    </row>
    <row r="6" spans="1:8" ht="15.75" customHeight="1">
      <c r="A6" s="6"/>
      <c r="B6" s="7"/>
      <c r="C6" s="8"/>
      <c r="D6" s="8"/>
      <c r="E6" s="8"/>
      <c r="F6" s="10" t="s">
        <v>8</v>
      </c>
      <c r="G6" s="10" t="s">
        <v>9</v>
      </c>
      <c r="H6" s="10" t="s">
        <v>10</v>
      </c>
    </row>
    <row r="7" spans="1:8" ht="17.25" customHeight="1">
      <c r="A7" s="6">
        <v>1</v>
      </c>
      <c r="B7" s="6">
        <v>2</v>
      </c>
      <c r="C7" s="6">
        <v>3</v>
      </c>
      <c r="D7" s="11">
        <v>4</v>
      </c>
      <c r="E7" s="11">
        <v>5</v>
      </c>
      <c r="F7" s="12">
        <v>7</v>
      </c>
      <c r="G7" s="12"/>
      <c r="H7" s="12">
        <v>8</v>
      </c>
    </row>
    <row r="8" spans="1:8" ht="14.25" customHeight="1">
      <c r="A8" s="13" t="s">
        <v>11</v>
      </c>
      <c r="B8" s="13"/>
      <c r="C8" s="13"/>
      <c r="D8" s="13"/>
      <c r="E8" s="13"/>
      <c r="F8" s="13"/>
      <c r="G8" s="13"/>
      <c r="H8" s="13"/>
    </row>
    <row r="9" spans="1:8" ht="14.25" customHeight="1">
      <c r="A9" s="14" t="s">
        <v>12</v>
      </c>
      <c r="B9" s="14"/>
      <c r="C9" s="14"/>
      <c r="D9" s="14"/>
      <c r="E9" s="14"/>
      <c r="F9" s="14"/>
      <c r="G9" s="14"/>
      <c r="H9" s="14"/>
    </row>
    <row r="10" spans="1:8" ht="14.25" customHeight="1">
      <c r="A10" s="14" t="s">
        <v>13</v>
      </c>
      <c r="B10" s="14"/>
      <c r="C10" s="14"/>
      <c r="D10" s="14"/>
      <c r="E10" s="14"/>
      <c r="F10" s="14"/>
      <c r="G10" s="14"/>
      <c r="H10" s="14"/>
    </row>
    <row r="11" spans="1:9" ht="15.75" customHeight="1">
      <c r="A11" s="15" t="s">
        <v>14</v>
      </c>
      <c r="B11" s="16" t="s">
        <v>15</v>
      </c>
      <c r="C11" s="17" t="s">
        <v>16</v>
      </c>
      <c r="D11" s="17" t="s">
        <v>17</v>
      </c>
      <c r="E11" s="18" t="s">
        <v>18</v>
      </c>
      <c r="F11" s="19">
        <f>F12+F13+F14+F15</f>
        <v>0</v>
      </c>
      <c r="G11" s="19">
        <f>G12+G13+G14+G15</f>
        <v>0</v>
      </c>
      <c r="H11" s="20" t="s">
        <v>19</v>
      </c>
      <c r="I11" s="1"/>
    </row>
    <row r="12" spans="1:9" ht="14.25" customHeight="1">
      <c r="A12" s="15"/>
      <c r="B12" s="16"/>
      <c r="C12" s="17"/>
      <c r="D12" s="17"/>
      <c r="E12" s="21" t="s">
        <v>20</v>
      </c>
      <c r="F12" s="19">
        <f aca="true" t="shared" si="0" ref="F12:F15">G12+H12+I12</f>
        <v>0</v>
      </c>
      <c r="G12" s="19">
        <v>0</v>
      </c>
      <c r="H12" s="20"/>
      <c r="I12" s="1"/>
    </row>
    <row r="13" spans="1:9" ht="14.25" customHeight="1">
      <c r="A13" s="15"/>
      <c r="B13" s="16"/>
      <c r="C13" s="17"/>
      <c r="D13" s="17"/>
      <c r="E13" s="21" t="s">
        <v>21</v>
      </c>
      <c r="F13" s="19">
        <f t="shared" si="0"/>
        <v>0</v>
      </c>
      <c r="G13" s="19">
        <v>0</v>
      </c>
      <c r="H13" s="20"/>
      <c r="I13" s="1"/>
    </row>
    <row r="14" spans="1:9" ht="14.25" customHeight="1">
      <c r="A14" s="15"/>
      <c r="B14" s="16"/>
      <c r="C14" s="17"/>
      <c r="D14" s="17"/>
      <c r="E14" s="21" t="s">
        <v>22</v>
      </c>
      <c r="F14" s="19">
        <f t="shared" si="0"/>
        <v>0</v>
      </c>
      <c r="G14" s="19">
        <v>0</v>
      </c>
      <c r="H14" s="20"/>
      <c r="I14" s="1"/>
    </row>
    <row r="15" spans="1:9" ht="14.25" customHeight="1">
      <c r="A15" s="15"/>
      <c r="B15" s="16"/>
      <c r="C15" s="17"/>
      <c r="D15" s="17"/>
      <c r="E15" s="21" t="s">
        <v>23</v>
      </c>
      <c r="F15" s="19">
        <f t="shared" si="0"/>
        <v>0</v>
      </c>
      <c r="G15" s="19">
        <v>0</v>
      </c>
      <c r="H15" s="20"/>
      <c r="I15" s="1"/>
    </row>
    <row r="16" spans="1:9" ht="15.75" customHeight="1">
      <c r="A16" s="15" t="s">
        <v>24</v>
      </c>
      <c r="B16" s="16" t="s">
        <v>25</v>
      </c>
      <c r="C16" s="17" t="s">
        <v>16</v>
      </c>
      <c r="D16" s="17" t="s">
        <v>17</v>
      </c>
      <c r="E16" s="22" t="s">
        <v>18</v>
      </c>
      <c r="F16" s="19">
        <f>F17+F18+F19+F20</f>
        <v>0</v>
      </c>
      <c r="G16" s="19">
        <f>G17+G18+G19+G20</f>
        <v>0</v>
      </c>
      <c r="H16" s="20" t="s">
        <v>19</v>
      </c>
      <c r="I16" s="1"/>
    </row>
    <row r="17" spans="1:9" ht="14.25" customHeight="1">
      <c r="A17" s="15"/>
      <c r="B17" s="16"/>
      <c r="C17" s="17"/>
      <c r="D17" s="17"/>
      <c r="E17" s="23" t="s">
        <v>20</v>
      </c>
      <c r="F17" s="19">
        <f aca="true" t="shared" si="1" ref="F17:F20">G17+H17+I17</f>
        <v>0</v>
      </c>
      <c r="G17" s="19">
        <v>0</v>
      </c>
      <c r="H17" s="20"/>
      <c r="I17" s="1"/>
    </row>
    <row r="18" spans="1:9" ht="14.25" customHeight="1">
      <c r="A18" s="15"/>
      <c r="B18" s="16"/>
      <c r="C18" s="17"/>
      <c r="D18" s="17"/>
      <c r="E18" s="23" t="s">
        <v>21</v>
      </c>
      <c r="F18" s="19">
        <f t="shared" si="1"/>
        <v>0</v>
      </c>
      <c r="G18" s="19">
        <v>0</v>
      </c>
      <c r="H18" s="20"/>
      <c r="I18" s="1"/>
    </row>
    <row r="19" spans="1:9" ht="14.25" customHeight="1">
      <c r="A19" s="15"/>
      <c r="B19" s="16"/>
      <c r="C19" s="17"/>
      <c r="D19" s="17"/>
      <c r="E19" s="23" t="s">
        <v>22</v>
      </c>
      <c r="F19" s="19">
        <f t="shared" si="1"/>
        <v>0</v>
      </c>
      <c r="G19" s="19">
        <v>0</v>
      </c>
      <c r="H19" s="20"/>
      <c r="I19" s="1"/>
    </row>
    <row r="20" spans="1:9" ht="14.25" customHeight="1">
      <c r="A20" s="15"/>
      <c r="B20" s="16"/>
      <c r="C20" s="17"/>
      <c r="D20" s="17"/>
      <c r="E20" s="23" t="s">
        <v>23</v>
      </c>
      <c r="F20" s="19">
        <f t="shared" si="1"/>
        <v>0</v>
      </c>
      <c r="G20" s="19">
        <v>0</v>
      </c>
      <c r="H20" s="20"/>
      <c r="I20" s="1"/>
    </row>
    <row r="21" spans="1:9" ht="15.75" customHeight="1">
      <c r="A21" s="15" t="s">
        <v>26</v>
      </c>
      <c r="B21" s="16" t="s">
        <v>27</v>
      </c>
      <c r="C21" s="17" t="s">
        <v>16</v>
      </c>
      <c r="D21" s="17" t="s">
        <v>17</v>
      </c>
      <c r="E21" s="18" t="s">
        <v>18</v>
      </c>
      <c r="F21" s="19">
        <f>F22+F23+F24+F25</f>
        <v>0</v>
      </c>
      <c r="G21" s="19">
        <f>G22+G23+G24+G25</f>
        <v>0</v>
      </c>
      <c r="H21" s="17" t="s">
        <v>28</v>
      </c>
      <c r="I21" s="1"/>
    </row>
    <row r="22" spans="1:9" ht="17.25" customHeight="1">
      <c r="A22" s="15"/>
      <c r="B22" s="16"/>
      <c r="C22" s="17"/>
      <c r="D22" s="17"/>
      <c r="E22" s="21" t="s">
        <v>20</v>
      </c>
      <c r="F22" s="19">
        <f aca="true" t="shared" si="2" ref="F22:F25">G22+H22+I22</f>
        <v>0</v>
      </c>
      <c r="G22" s="19">
        <v>0</v>
      </c>
      <c r="H22" s="17"/>
      <c r="I22" s="1"/>
    </row>
    <row r="23" spans="1:9" ht="19.5" customHeight="1">
      <c r="A23" s="15"/>
      <c r="B23" s="16"/>
      <c r="C23" s="17"/>
      <c r="D23" s="17"/>
      <c r="E23" s="21" t="s">
        <v>21</v>
      </c>
      <c r="F23" s="19">
        <f t="shared" si="2"/>
        <v>0</v>
      </c>
      <c r="G23" s="19">
        <v>0</v>
      </c>
      <c r="H23" s="17"/>
      <c r="I23" s="1"/>
    </row>
    <row r="24" spans="1:9" ht="18.75" customHeight="1">
      <c r="A24" s="15"/>
      <c r="B24" s="16"/>
      <c r="C24" s="17"/>
      <c r="D24" s="17"/>
      <c r="E24" s="21" t="s">
        <v>22</v>
      </c>
      <c r="F24" s="19">
        <f t="shared" si="2"/>
        <v>0</v>
      </c>
      <c r="G24" s="19">
        <v>0</v>
      </c>
      <c r="H24" s="17"/>
      <c r="I24" s="1"/>
    </row>
    <row r="25" spans="1:9" ht="17.25" customHeight="1">
      <c r="A25" s="15"/>
      <c r="B25" s="16"/>
      <c r="C25" s="17"/>
      <c r="D25" s="17"/>
      <c r="E25" s="21" t="s">
        <v>23</v>
      </c>
      <c r="F25" s="19">
        <f t="shared" si="2"/>
        <v>0</v>
      </c>
      <c r="G25" s="19">
        <v>0</v>
      </c>
      <c r="H25" s="17"/>
      <c r="I25" s="1"/>
    </row>
    <row r="26" spans="1:9" ht="15.75" customHeight="1">
      <c r="A26" s="15" t="s">
        <v>29</v>
      </c>
      <c r="B26" s="16" t="s">
        <v>30</v>
      </c>
      <c r="C26" s="17" t="s">
        <v>16</v>
      </c>
      <c r="D26" s="17" t="s">
        <v>17</v>
      </c>
      <c r="E26" s="18" t="s">
        <v>18</v>
      </c>
      <c r="F26" s="19">
        <f>F27+F28+F29+F30</f>
        <v>0</v>
      </c>
      <c r="G26" s="19">
        <f>G27+G28+G29+G30</f>
        <v>0</v>
      </c>
      <c r="H26" s="17" t="s">
        <v>31</v>
      </c>
      <c r="I26" s="1"/>
    </row>
    <row r="27" spans="1:9" ht="14.25" customHeight="1">
      <c r="A27" s="15"/>
      <c r="B27" s="16"/>
      <c r="C27" s="17"/>
      <c r="D27" s="17"/>
      <c r="E27" s="21" t="s">
        <v>20</v>
      </c>
      <c r="F27" s="19">
        <f aca="true" t="shared" si="3" ref="F27:F30">G27+H27+I27</f>
        <v>0</v>
      </c>
      <c r="G27" s="19">
        <v>0</v>
      </c>
      <c r="H27" s="17"/>
      <c r="I27" s="1"/>
    </row>
    <row r="28" spans="1:9" ht="14.25" customHeight="1">
      <c r="A28" s="15"/>
      <c r="B28" s="16"/>
      <c r="C28" s="17"/>
      <c r="D28" s="17"/>
      <c r="E28" s="21" t="s">
        <v>21</v>
      </c>
      <c r="F28" s="19">
        <f t="shared" si="3"/>
        <v>0</v>
      </c>
      <c r="G28" s="19">
        <v>0</v>
      </c>
      <c r="H28" s="17"/>
      <c r="I28" s="1"/>
    </row>
    <row r="29" spans="1:9" ht="14.25" customHeight="1">
      <c r="A29" s="15"/>
      <c r="B29" s="16"/>
      <c r="C29" s="17"/>
      <c r="D29" s="17"/>
      <c r="E29" s="21" t="s">
        <v>22</v>
      </c>
      <c r="F29" s="19">
        <f t="shared" si="3"/>
        <v>0</v>
      </c>
      <c r="G29" s="19">
        <v>0</v>
      </c>
      <c r="H29" s="17"/>
      <c r="I29" s="1"/>
    </row>
    <row r="30" spans="1:9" ht="14.25" customHeight="1">
      <c r="A30" s="15"/>
      <c r="B30" s="16"/>
      <c r="C30" s="17"/>
      <c r="D30" s="17"/>
      <c r="E30" s="21" t="s">
        <v>23</v>
      </c>
      <c r="F30" s="19">
        <f t="shared" si="3"/>
        <v>0</v>
      </c>
      <c r="G30" s="19">
        <v>0</v>
      </c>
      <c r="H30" s="17"/>
      <c r="I30" s="1"/>
    </row>
    <row r="31" spans="1:9" ht="15.75" customHeight="1">
      <c r="A31" s="15" t="s">
        <v>32</v>
      </c>
      <c r="B31" s="16" t="s">
        <v>33</v>
      </c>
      <c r="C31" s="17" t="s">
        <v>16</v>
      </c>
      <c r="D31" s="17" t="s">
        <v>17</v>
      </c>
      <c r="E31" s="18" t="s">
        <v>18</v>
      </c>
      <c r="F31" s="19">
        <f>F32+F33+F34+F35</f>
        <v>0</v>
      </c>
      <c r="G31" s="19">
        <f>G32+G33+G34+G35</f>
        <v>0</v>
      </c>
      <c r="H31" s="17" t="s">
        <v>34</v>
      </c>
      <c r="I31" s="1"/>
    </row>
    <row r="32" spans="1:9" ht="14.25" customHeight="1">
      <c r="A32" s="15"/>
      <c r="B32" s="16"/>
      <c r="C32" s="17"/>
      <c r="D32" s="17"/>
      <c r="E32" s="21" t="s">
        <v>20</v>
      </c>
      <c r="F32" s="19">
        <f aca="true" t="shared" si="4" ref="F32:F35">G32+H32+I32</f>
        <v>0</v>
      </c>
      <c r="G32" s="19">
        <v>0</v>
      </c>
      <c r="H32" s="17"/>
      <c r="I32" s="1"/>
    </row>
    <row r="33" spans="1:9" ht="14.25" customHeight="1">
      <c r="A33" s="15"/>
      <c r="B33" s="16"/>
      <c r="C33" s="17"/>
      <c r="D33" s="17"/>
      <c r="E33" s="21" t="s">
        <v>21</v>
      </c>
      <c r="F33" s="19">
        <f t="shared" si="4"/>
        <v>0</v>
      </c>
      <c r="G33" s="19">
        <v>0</v>
      </c>
      <c r="H33" s="17"/>
      <c r="I33" s="1"/>
    </row>
    <row r="34" spans="1:9" ht="14.25" customHeight="1">
      <c r="A34" s="15"/>
      <c r="B34" s="16"/>
      <c r="C34" s="17"/>
      <c r="D34" s="17"/>
      <c r="E34" s="21" t="s">
        <v>22</v>
      </c>
      <c r="F34" s="19">
        <f t="shared" si="4"/>
        <v>0</v>
      </c>
      <c r="G34" s="19">
        <v>0</v>
      </c>
      <c r="H34" s="17"/>
      <c r="I34" s="1"/>
    </row>
    <row r="35" spans="1:9" ht="12.75" customHeight="1">
      <c r="A35" s="15"/>
      <c r="B35" s="16"/>
      <c r="C35" s="17"/>
      <c r="D35" s="17"/>
      <c r="E35" s="21" t="s">
        <v>23</v>
      </c>
      <c r="F35" s="19">
        <f t="shared" si="4"/>
        <v>0</v>
      </c>
      <c r="G35" s="19">
        <v>0</v>
      </c>
      <c r="H35" s="17"/>
      <c r="I35" s="1"/>
    </row>
    <row r="36" spans="1:9" ht="16.5" customHeight="1">
      <c r="A36" s="24" t="s">
        <v>35</v>
      </c>
      <c r="B36" s="24"/>
      <c r="C36" s="24"/>
      <c r="D36" s="24"/>
      <c r="E36" s="24"/>
      <c r="F36" s="24"/>
      <c r="G36" s="24"/>
      <c r="H36" s="24"/>
      <c r="I36" s="1"/>
    </row>
    <row r="37" spans="1:10" ht="16.5" customHeight="1">
      <c r="A37" s="14" t="s">
        <v>36</v>
      </c>
      <c r="B37" s="14"/>
      <c r="C37" s="14"/>
      <c r="D37" s="14"/>
      <c r="E37" s="14"/>
      <c r="F37" s="14"/>
      <c r="G37" s="14"/>
      <c r="H37" s="14"/>
      <c r="I37" s="25"/>
      <c r="J37" s="25"/>
    </row>
    <row r="38" spans="1:10" ht="16.5" customHeight="1">
      <c r="A38" s="24" t="s">
        <v>37</v>
      </c>
      <c r="B38" s="24"/>
      <c r="C38" s="24"/>
      <c r="D38" s="24"/>
      <c r="E38" s="24"/>
      <c r="F38" s="24"/>
      <c r="G38" s="24"/>
      <c r="H38" s="24"/>
      <c r="I38" s="26"/>
      <c r="J38" s="26"/>
    </row>
    <row r="39" spans="1:9" ht="21" customHeight="1">
      <c r="A39" s="27" t="s">
        <v>38</v>
      </c>
      <c r="B39" s="28" t="s">
        <v>39</v>
      </c>
      <c r="C39" s="29" t="s">
        <v>16</v>
      </c>
      <c r="D39" s="29" t="s">
        <v>40</v>
      </c>
      <c r="E39" s="30" t="s">
        <v>18</v>
      </c>
      <c r="F39" s="31">
        <f>F40+F41+F42+F43</f>
        <v>130.3</v>
      </c>
      <c r="G39" s="31">
        <v>20.7</v>
      </c>
      <c r="H39" s="32" t="s">
        <v>41</v>
      </c>
      <c r="I39" s="1"/>
    </row>
    <row r="40" spans="1:9" ht="20.25" customHeight="1">
      <c r="A40" s="27"/>
      <c r="B40" s="28"/>
      <c r="C40" s="29"/>
      <c r="D40" s="29"/>
      <c r="E40" s="33" t="s">
        <v>20</v>
      </c>
      <c r="F40" s="31">
        <v>0</v>
      </c>
      <c r="G40" s="31">
        <v>0</v>
      </c>
      <c r="H40" s="32"/>
      <c r="I40" s="1"/>
    </row>
    <row r="41" spans="1:9" ht="21.75" customHeight="1">
      <c r="A41" s="27"/>
      <c r="B41" s="28"/>
      <c r="C41" s="29"/>
      <c r="D41" s="29"/>
      <c r="E41" s="33" t="s">
        <v>21</v>
      </c>
      <c r="F41" s="31">
        <v>0</v>
      </c>
      <c r="G41" s="31">
        <v>0</v>
      </c>
      <c r="H41" s="32"/>
      <c r="I41" s="1"/>
    </row>
    <row r="42" spans="1:9" ht="19.5" customHeight="1">
      <c r="A42" s="27"/>
      <c r="B42" s="28"/>
      <c r="C42" s="29"/>
      <c r="D42" s="29"/>
      <c r="E42" s="33" t="s">
        <v>22</v>
      </c>
      <c r="F42" s="31">
        <v>0</v>
      </c>
      <c r="G42" s="31">
        <v>0</v>
      </c>
      <c r="H42" s="32"/>
      <c r="I42" s="1"/>
    </row>
    <row r="43" spans="1:9" ht="17.25" customHeight="1">
      <c r="A43" s="27"/>
      <c r="B43" s="28"/>
      <c r="C43" s="29"/>
      <c r="D43" s="29"/>
      <c r="E43" s="33" t="s">
        <v>23</v>
      </c>
      <c r="F43" s="34">
        <v>130.3</v>
      </c>
      <c r="G43" s="31">
        <v>20.7</v>
      </c>
      <c r="H43" s="32"/>
      <c r="I43" s="1"/>
    </row>
    <row r="44" spans="1:9" ht="24" customHeight="1">
      <c r="A44" s="27" t="s">
        <v>42</v>
      </c>
      <c r="B44" s="28" t="s">
        <v>43</v>
      </c>
      <c r="C44" s="29" t="s">
        <v>16</v>
      </c>
      <c r="D44" s="29" t="s">
        <v>44</v>
      </c>
      <c r="E44" s="35" t="s">
        <v>18</v>
      </c>
      <c r="F44" s="31">
        <f>F45+F46+F47+F48</f>
        <v>0</v>
      </c>
      <c r="G44" s="31">
        <v>0</v>
      </c>
      <c r="H44" s="36" t="s">
        <v>45</v>
      </c>
      <c r="I44" s="1"/>
    </row>
    <row r="45" spans="1:9" ht="24" customHeight="1">
      <c r="A45" s="27"/>
      <c r="B45" s="28"/>
      <c r="C45" s="29"/>
      <c r="D45" s="29"/>
      <c r="E45" s="37" t="s">
        <v>20</v>
      </c>
      <c r="F45" s="31">
        <v>0</v>
      </c>
      <c r="G45" s="31">
        <v>0</v>
      </c>
      <c r="H45" s="36"/>
      <c r="I45" s="1"/>
    </row>
    <row r="46" spans="1:9" ht="24" customHeight="1">
      <c r="A46" s="27"/>
      <c r="B46" s="28"/>
      <c r="C46" s="29"/>
      <c r="D46" s="29"/>
      <c r="E46" s="37" t="s">
        <v>21</v>
      </c>
      <c r="F46" s="31">
        <v>0</v>
      </c>
      <c r="G46" s="31">
        <v>0</v>
      </c>
      <c r="H46" s="36"/>
      <c r="I46" s="1"/>
    </row>
    <row r="47" spans="1:9" ht="24" customHeight="1">
      <c r="A47" s="27"/>
      <c r="B47" s="28"/>
      <c r="C47" s="29"/>
      <c r="D47" s="29"/>
      <c r="E47" s="37" t="s">
        <v>22</v>
      </c>
      <c r="F47" s="31">
        <v>0</v>
      </c>
      <c r="G47" s="31">
        <v>0</v>
      </c>
      <c r="H47" s="36"/>
      <c r="I47" s="1"/>
    </row>
    <row r="48" spans="1:9" ht="24" customHeight="1">
      <c r="A48" s="27"/>
      <c r="B48" s="28"/>
      <c r="C48" s="29"/>
      <c r="D48" s="29"/>
      <c r="E48" s="37" t="s">
        <v>23</v>
      </c>
      <c r="F48" s="31">
        <v>0</v>
      </c>
      <c r="G48" s="31">
        <v>0</v>
      </c>
      <c r="H48" s="36"/>
      <c r="I48" s="1"/>
    </row>
    <row r="49" spans="1:9" ht="20.25" customHeight="1">
      <c r="A49" s="27" t="s">
        <v>46</v>
      </c>
      <c r="B49" s="28" t="s">
        <v>47</v>
      </c>
      <c r="C49" s="29" t="s">
        <v>16</v>
      </c>
      <c r="D49" s="29" t="s">
        <v>48</v>
      </c>
      <c r="E49" s="30" t="s">
        <v>18</v>
      </c>
      <c r="F49" s="31">
        <f>F50+F51+F52+F53</f>
        <v>300</v>
      </c>
      <c r="G49" s="31">
        <v>26.2</v>
      </c>
      <c r="H49" s="28" t="s">
        <v>49</v>
      </c>
      <c r="I49" s="1"/>
    </row>
    <row r="50" spans="1:9" ht="14.25" customHeight="1">
      <c r="A50" s="27"/>
      <c r="B50" s="28"/>
      <c r="C50" s="29"/>
      <c r="D50" s="29"/>
      <c r="E50" s="33" t="s">
        <v>20</v>
      </c>
      <c r="F50" s="31">
        <v>0</v>
      </c>
      <c r="G50" s="31">
        <v>0</v>
      </c>
      <c r="H50" s="28"/>
      <c r="I50" s="1"/>
    </row>
    <row r="51" spans="1:9" ht="14.25" customHeight="1">
      <c r="A51" s="27"/>
      <c r="B51" s="28"/>
      <c r="C51" s="29"/>
      <c r="D51" s="29"/>
      <c r="E51" s="33" t="s">
        <v>21</v>
      </c>
      <c r="F51" s="31">
        <v>0</v>
      </c>
      <c r="G51" s="31">
        <v>0</v>
      </c>
      <c r="H51" s="28"/>
      <c r="I51" s="1"/>
    </row>
    <row r="52" spans="1:9" ht="14.25" customHeight="1">
      <c r="A52" s="27"/>
      <c r="B52" s="28"/>
      <c r="C52" s="29"/>
      <c r="D52" s="29"/>
      <c r="E52" s="33" t="s">
        <v>22</v>
      </c>
      <c r="F52" s="31">
        <v>0</v>
      </c>
      <c r="G52" s="31">
        <v>0</v>
      </c>
      <c r="H52" s="28"/>
      <c r="I52" s="1"/>
    </row>
    <row r="53" spans="1:9" ht="14.25" customHeight="1">
      <c r="A53" s="27"/>
      <c r="B53" s="28"/>
      <c r="C53" s="29"/>
      <c r="D53" s="29"/>
      <c r="E53" s="33" t="s">
        <v>23</v>
      </c>
      <c r="F53" s="31">
        <v>300</v>
      </c>
      <c r="G53" s="31">
        <v>26.2</v>
      </c>
      <c r="H53" s="28"/>
      <c r="I53" s="1"/>
    </row>
    <row r="54" spans="1:9" ht="18.75" customHeight="1">
      <c r="A54" s="27" t="s">
        <v>50</v>
      </c>
      <c r="B54" s="28" t="s">
        <v>51</v>
      </c>
      <c r="C54" s="29" t="s">
        <v>16</v>
      </c>
      <c r="D54" s="29" t="s">
        <v>52</v>
      </c>
      <c r="E54" s="30" t="s">
        <v>18</v>
      </c>
      <c r="F54" s="31">
        <f>F55+F56+F57+F58</f>
        <v>902.4</v>
      </c>
      <c r="G54" s="31">
        <v>64.1</v>
      </c>
      <c r="H54" s="28" t="s">
        <v>53</v>
      </c>
      <c r="I54" s="1"/>
    </row>
    <row r="55" spans="1:9" ht="18.75" customHeight="1">
      <c r="A55" s="27"/>
      <c r="B55" s="28"/>
      <c r="C55" s="29"/>
      <c r="D55" s="29"/>
      <c r="E55" s="33" t="s">
        <v>20</v>
      </c>
      <c r="F55" s="31">
        <v>0</v>
      </c>
      <c r="G55" s="31">
        <v>0</v>
      </c>
      <c r="H55" s="28"/>
      <c r="I55" s="1"/>
    </row>
    <row r="56" spans="1:9" ht="18.75" customHeight="1">
      <c r="A56" s="27"/>
      <c r="B56" s="28"/>
      <c r="C56" s="29"/>
      <c r="D56" s="29"/>
      <c r="E56" s="33" t="s">
        <v>21</v>
      </c>
      <c r="F56" s="31">
        <v>0</v>
      </c>
      <c r="G56" s="31">
        <v>0</v>
      </c>
      <c r="H56" s="28"/>
      <c r="I56" s="1"/>
    </row>
    <row r="57" spans="1:9" ht="18.75" customHeight="1">
      <c r="A57" s="27"/>
      <c r="B57" s="28"/>
      <c r="C57" s="29"/>
      <c r="D57" s="29"/>
      <c r="E57" s="33" t="s">
        <v>22</v>
      </c>
      <c r="F57" s="31">
        <v>451.2</v>
      </c>
      <c r="G57" s="31">
        <v>35.8</v>
      </c>
      <c r="H57" s="28"/>
      <c r="I57" s="1"/>
    </row>
    <row r="58" spans="1:9" ht="18.75" customHeight="1">
      <c r="A58" s="27"/>
      <c r="B58" s="28"/>
      <c r="C58" s="29"/>
      <c r="D58" s="29"/>
      <c r="E58" s="33" t="s">
        <v>23</v>
      </c>
      <c r="F58" s="31">
        <v>451.2</v>
      </c>
      <c r="G58" s="31">
        <v>28.3</v>
      </c>
      <c r="H58" s="28"/>
      <c r="I58" s="1"/>
    </row>
    <row r="59" spans="1:9" ht="16.5" customHeight="1">
      <c r="A59" s="24" t="s">
        <v>54</v>
      </c>
      <c r="B59" s="24"/>
      <c r="C59" s="24"/>
      <c r="D59" s="24"/>
      <c r="E59" s="24"/>
      <c r="F59" s="24"/>
      <c r="G59" s="24"/>
      <c r="H59" s="24"/>
      <c r="I59" s="1"/>
    </row>
    <row r="60" spans="1:9" ht="19.5" customHeight="1">
      <c r="A60" s="38"/>
      <c r="B60" s="39" t="s">
        <v>55</v>
      </c>
      <c r="C60" s="40"/>
      <c r="D60" s="40"/>
      <c r="E60" s="41" t="s">
        <v>18</v>
      </c>
      <c r="F60" s="42">
        <f aca="true" t="shared" si="5" ref="F60:F64">F11+F16+F21+F26+F31+F39+F44+F49+F54</f>
        <v>1332.7</v>
      </c>
      <c r="G60" s="42">
        <f aca="true" t="shared" si="6" ref="G60:G64">G11+G16+G21+G26+G31+G39+G44+G49+G54</f>
        <v>111</v>
      </c>
      <c r="H60" s="42">
        <f>G60*100/F60</f>
        <v>8.328956254220754</v>
      </c>
      <c r="I60" s="1"/>
    </row>
    <row r="61" spans="1:9" ht="14.25" customHeight="1">
      <c r="A61" s="38"/>
      <c r="B61" s="39"/>
      <c r="C61" s="40"/>
      <c r="D61" s="40"/>
      <c r="E61" s="43" t="s">
        <v>20</v>
      </c>
      <c r="F61" s="42">
        <f t="shared" si="5"/>
        <v>0</v>
      </c>
      <c r="G61" s="42">
        <f t="shared" si="6"/>
        <v>0</v>
      </c>
      <c r="H61" s="42">
        <v>0</v>
      </c>
      <c r="I61" s="1"/>
    </row>
    <row r="62" spans="1:9" ht="14.25" customHeight="1">
      <c r="A62" s="38"/>
      <c r="B62" s="39"/>
      <c r="C62" s="40"/>
      <c r="D62" s="40"/>
      <c r="E62" s="43" t="s">
        <v>21</v>
      </c>
      <c r="F62" s="42">
        <f t="shared" si="5"/>
        <v>0</v>
      </c>
      <c r="G62" s="42">
        <f t="shared" si="6"/>
        <v>0</v>
      </c>
      <c r="H62" s="42">
        <v>0</v>
      </c>
      <c r="I62" s="1"/>
    </row>
    <row r="63" spans="1:9" ht="14.25" customHeight="1">
      <c r="A63" s="38"/>
      <c r="B63" s="39"/>
      <c r="C63" s="40"/>
      <c r="D63" s="40"/>
      <c r="E63" s="43" t="s">
        <v>22</v>
      </c>
      <c r="F63" s="42">
        <f t="shared" si="5"/>
        <v>451.2</v>
      </c>
      <c r="G63" s="42">
        <f t="shared" si="6"/>
        <v>35.8</v>
      </c>
      <c r="H63" s="42">
        <f aca="true" t="shared" si="7" ref="H63:H64">G63*100/F63</f>
        <v>7.9343971631205665</v>
      </c>
      <c r="I63" s="1"/>
    </row>
    <row r="64" spans="1:9" ht="14.25" customHeight="1">
      <c r="A64" s="38"/>
      <c r="B64" s="39"/>
      <c r="C64" s="40"/>
      <c r="D64" s="40"/>
      <c r="E64" s="43" t="s">
        <v>23</v>
      </c>
      <c r="F64" s="42">
        <f t="shared" si="5"/>
        <v>881.5</v>
      </c>
      <c r="G64" s="42">
        <f t="shared" si="6"/>
        <v>75.2</v>
      </c>
      <c r="H64" s="42">
        <f t="shared" si="7"/>
        <v>8.530913216108905</v>
      </c>
      <c r="I64" s="1"/>
    </row>
    <row r="65" spans="1:9" ht="16.5" customHeight="1">
      <c r="A65" s="44" t="s">
        <v>56</v>
      </c>
      <c r="B65" s="44"/>
      <c r="C65" s="44"/>
      <c r="D65" s="44"/>
      <c r="E65" s="44"/>
      <c r="F65" s="44"/>
      <c r="G65" s="44"/>
      <c r="H65" s="44"/>
      <c r="I65" s="1"/>
    </row>
    <row r="66" spans="1:9" ht="16.5" customHeight="1">
      <c r="A66" s="45" t="s">
        <v>57</v>
      </c>
      <c r="B66" s="45"/>
      <c r="C66" s="45"/>
      <c r="D66" s="45"/>
      <c r="E66" s="45"/>
      <c r="F66" s="45"/>
      <c r="G66" s="45"/>
      <c r="H66" s="45"/>
      <c r="I66" s="1"/>
    </row>
    <row r="67" spans="1:9" ht="16.5" customHeight="1">
      <c r="A67" s="45" t="s">
        <v>58</v>
      </c>
      <c r="B67" s="45"/>
      <c r="C67" s="45"/>
      <c r="D67" s="45"/>
      <c r="E67" s="45"/>
      <c r="F67" s="45"/>
      <c r="G67" s="45"/>
      <c r="H67" s="45"/>
      <c r="I67" s="1"/>
    </row>
    <row r="68" spans="1:10" ht="16.5" customHeight="1">
      <c r="A68" s="14" t="s">
        <v>59</v>
      </c>
      <c r="B68" s="14"/>
      <c r="C68" s="14"/>
      <c r="D68" s="14"/>
      <c r="E68" s="14"/>
      <c r="F68" s="14"/>
      <c r="G68" s="14"/>
      <c r="H68" s="14"/>
      <c r="I68" s="46"/>
      <c r="J68" s="46"/>
    </row>
    <row r="69" spans="1:10" ht="16.5" customHeight="1">
      <c r="A69" s="14" t="s">
        <v>60</v>
      </c>
      <c r="B69" s="14"/>
      <c r="C69" s="14"/>
      <c r="D69" s="14"/>
      <c r="E69" s="14"/>
      <c r="F69" s="14"/>
      <c r="G69" s="14"/>
      <c r="H69" s="14"/>
      <c r="I69" s="46"/>
      <c r="J69" s="46"/>
    </row>
    <row r="70" spans="1:9" ht="15.75" customHeight="1">
      <c r="A70" s="47" t="s">
        <v>61</v>
      </c>
      <c r="B70" s="40" t="s">
        <v>62</v>
      </c>
      <c r="C70" s="40">
        <v>2021</v>
      </c>
      <c r="D70" s="40" t="s">
        <v>63</v>
      </c>
      <c r="E70" s="41" t="s">
        <v>18</v>
      </c>
      <c r="F70" s="42">
        <f>F71+F72+F73+F74</f>
        <v>3684.4</v>
      </c>
      <c r="G70" s="42">
        <f>G71+G72+G73+G74</f>
        <v>1445.6</v>
      </c>
      <c r="H70" s="17" t="s">
        <v>64</v>
      </c>
      <c r="I70" s="1"/>
    </row>
    <row r="71" spans="1:9" ht="14.25" customHeight="1">
      <c r="A71" s="47"/>
      <c r="B71" s="40"/>
      <c r="C71" s="40"/>
      <c r="D71" s="40"/>
      <c r="E71" s="43" t="s">
        <v>20</v>
      </c>
      <c r="F71" s="42">
        <v>0</v>
      </c>
      <c r="G71" s="42">
        <v>0</v>
      </c>
      <c r="H71" s="17"/>
      <c r="I71" s="1"/>
    </row>
    <row r="72" spans="1:9" ht="14.25" customHeight="1">
      <c r="A72" s="47"/>
      <c r="B72" s="40"/>
      <c r="C72" s="40"/>
      <c r="D72" s="40"/>
      <c r="E72" s="43" t="s">
        <v>21</v>
      </c>
      <c r="F72" s="42">
        <v>0</v>
      </c>
      <c r="G72" s="42">
        <v>0</v>
      </c>
      <c r="H72" s="17"/>
      <c r="I72" s="1"/>
    </row>
    <row r="73" spans="1:9" ht="14.25" customHeight="1">
      <c r="A73" s="47"/>
      <c r="B73" s="40"/>
      <c r="C73" s="40"/>
      <c r="D73" s="40"/>
      <c r="E73" s="43" t="s">
        <v>22</v>
      </c>
      <c r="F73" s="42">
        <v>3684.4</v>
      </c>
      <c r="G73" s="42">
        <v>1445.6</v>
      </c>
      <c r="H73" s="17"/>
      <c r="I73" s="1"/>
    </row>
    <row r="74" spans="1:9" ht="14.25" customHeight="1">
      <c r="A74" s="47"/>
      <c r="B74" s="40"/>
      <c r="C74" s="40"/>
      <c r="D74" s="40"/>
      <c r="E74" s="43" t="s">
        <v>23</v>
      </c>
      <c r="F74" s="42">
        <v>0</v>
      </c>
      <c r="G74" s="42">
        <v>0</v>
      </c>
      <c r="H74" s="17"/>
      <c r="I74" s="1"/>
    </row>
    <row r="75" spans="1:9" ht="15.75" customHeight="1">
      <c r="A75" s="47" t="s">
        <v>65</v>
      </c>
      <c r="B75" s="40" t="s">
        <v>66</v>
      </c>
      <c r="C75" s="40">
        <v>2021</v>
      </c>
      <c r="D75" s="40" t="s">
        <v>67</v>
      </c>
      <c r="E75" s="41" t="s">
        <v>18</v>
      </c>
      <c r="F75" s="42">
        <v>0</v>
      </c>
      <c r="G75" s="42">
        <f>G76+G77+G78+G79</f>
        <v>0</v>
      </c>
      <c r="H75" s="40" t="s">
        <v>68</v>
      </c>
      <c r="I75" s="1"/>
    </row>
    <row r="76" spans="1:9" ht="14.25" customHeight="1">
      <c r="A76" s="47"/>
      <c r="B76" s="40"/>
      <c r="C76" s="40"/>
      <c r="D76" s="40"/>
      <c r="E76" s="43" t="s">
        <v>20</v>
      </c>
      <c r="F76" s="42">
        <v>0</v>
      </c>
      <c r="G76" s="42">
        <v>0</v>
      </c>
      <c r="H76" s="40"/>
      <c r="I76" s="1"/>
    </row>
    <row r="77" spans="1:9" ht="14.25" customHeight="1">
      <c r="A77" s="47"/>
      <c r="B77" s="40"/>
      <c r="C77" s="40"/>
      <c r="D77" s="40"/>
      <c r="E77" s="43" t="s">
        <v>21</v>
      </c>
      <c r="F77" s="42">
        <v>0</v>
      </c>
      <c r="G77" s="42">
        <v>0</v>
      </c>
      <c r="H77" s="40"/>
      <c r="I77" s="1"/>
    </row>
    <row r="78" spans="1:9" ht="14.25" customHeight="1">
      <c r="A78" s="47"/>
      <c r="B78" s="40"/>
      <c r="C78" s="40"/>
      <c r="D78" s="40"/>
      <c r="E78" s="43" t="s">
        <v>22</v>
      </c>
      <c r="F78" s="42">
        <v>0</v>
      </c>
      <c r="G78" s="42">
        <v>0</v>
      </c>
      <c r="H78" s="40"/>
      <c r="I78" s="1"/>
    </row>
    <row r="79" spans="1:9" ht="14.25" customHeight="1">
      <c r="A79" s="47"/>
      <c r="B79" s="40"/>
      <c r="C79" s="40"/>
      <c r="D79" s="40"/>
      <c r="E79" s="43" t="s">
        <v>23</v>
      </c>
      <c r="F79" s="42">
        <v>0</v>
      </c>
      <c r="G79" s="42">
        <v>0</v>
      </c>
      <c r="H79" s="40"/>
      <c r="I79" s="1"/>
    </row>
    <row r="80" spans="1:9" ht="16.5" customHeight="1">
      <c r="A80" s="24" t="s">
        <v>69</v>
      </c>
      <c r="B80" s="24"/>
      <c r="C80" s="24"/>
      <c r="D80" s="24"/>
      <c r="E80" s="24"/>
      <c r="F80" s="24"/>
      <c r="G80" s="24"/>
      <c r="H80" s="24"/>
      <c r="I80" s="1"/>
    </row>
    <row r="81" spans="1:9" ht="16.5" customHeight="1">
      <c r="A81" s="24" t="s">
        <v>70</v>
      </c>
      <c r="B81" s="24"/>
      <c r="C81" s="24"/>
      <c r="D81" s="24"/>
      <c r="E81" s="24"/>
      <c r="F81" s="24"/>
      <c r="G81" s="24"/>
      <c r="H81" s="24"/>
      <c r="I81" s="1"/>
    </row>
    <row r="82" spans="1:9" ht="15.75" customHeight="1">
      <c r="A82" s="38"/>
      <c r="B82" s="39" t="s">
        <v>71</v>
      </c>
      <c r="C82" s="40"/>
      <c r="D82" s="40"/>
      <c r="E82" s="41" t="s">
        <v>18</v>
      </c>
      <c r="F82" s="42">
        <f aca="true" t="shared" si="8" ref="F82:F86">F70+F75</f>
        <v>3684.4</v>
      </c>
      <c r="G82" s="42">
        <f aca="true" t="shared" si="9" ref="G82:G85">G70+G75</f>
        <v>1445.6</v>
      </c>
      <c r="H82" s="42">
        <f>G82*100/F82</f>
        <v>39.235696449896864</v>
      </c>
      <c r="I82" s="1"/>
    </row>
    <row r="83" spans="1:9" ht="14.25" customHeight="1">
      <c r="A83" s="38"/>
      <c r="B83" s="39"/>
      <c r="C83" s="40"/>
      <c r="D83" s="40"/>
      <c r="E83" s="43" t="s">
        <v>20</v>
      </c>
      <c r="F83" s="42">
        <f t="shared" si="8"/>
        <v>0</v>
      </c>
      <c r="G83" s="42">
        <f t="shared" si="9"/>
        <v>0</v>
      </c>
      <c r="H83" s="42">
        <v>0</v>
      </c>
      <c r="I83" s="1"/>
    </row>
    <row r="84" spans="1:9" ht="14.25" customHeight="1">
      <c r="A84" s="38"/>
      <c r="B84" s="39"/>
      <c r="C84" s="40"/>
      <c r="D84" s="40"/>
      <c r="E84" s="43" t="s">
        <v>21</v>
      </c>
      <c r="F84" s="42">
        <f t="shared" si="8"/>
        <v>0</v>
      </c>
      <c r="G84" s="42">
        <f t="shared" si="9"/>
        <v>0</v>
      </c>
      <c r="H84" s="42">
        <v>0</v>
      </c>
      <c r="I84" s="1"/>
    </row>
    <row r="85" spans="1:9" ht="14.25" customHeight="1">
      <c r="A85" s="38"/>
      <c r="B85" s="39"/>
      <c r="C85" s="40"/>
      <c r="D85" s="40"/>
      <c r="E85" s="43" t="s">
        <v>22</v>
      </c>
      <c r="F85" s="42">
        <f t="shared" si="8"/>
        <v>3684.4</v>
      </c>
      <c r="G85" s="42">
        <f t="shared" si="9"/>
        <v>1445.6</v>
      </c>
      <c r="H85" s="42">
        <f>G85*100/F85</f>
        <v>39.235696449896864</v>
      </c>
      <c r="I85" s="1"/>
    </row>
    <row r="86" spans="1:9" ht="14.25" customHeight="1">
      <c r="A86" s="38"/>
      <c r="B86" s="39"/>
      <c r="C86" s="40"/>
      <c r="D86" s="40"/>
      <c r="E86" s="43" t="s">
        <v>23</v>
      </c>
      <c r="F86" s="42">
        <f t="shared" si="8"/>
        <v>0</v>
      </c>
      <c r="G86" s="42">
        <f>G72+G77</f>
        <v>0</v>
      </c>
      <c r="H86" s="42">
        <v>0</v>
      </c>
      <c r="I86" s="1"/>
    </row>
    <row r="87" spans="1:10" ht="16.5" customHeight="1">
      <c r="A87" s="48" t="s">
        <v>72</v>
      </c>
      <c r="B87" s="48"/>
      <c r="C87" s="48"/>
      <c r="D87" s="48"/>
      <c r="E87" s="48"/>
      <c r="F87" s="48"/>
      <c r="G87" s="48"/>
      <c r="H87" s="48"/>
      <c r="I87" s="49"/>
      <c r="J87" s="49"/>
    </row>
    <row r="88" spans="1:10" ht="16.5" customHeight="1">
      <c r="A88" s="14" t="s">
        <v>73</v>
      </c>
      <c r="B88" s="14"/>
      <c r="C88" s="14"/>
      <c r="D88" s="14"/>
      <c r="E88" s="14"/>
      <c r="F88" s="14"/>
      <c r="G88" s="14"/>
      <c r="H88" s="14"/>
      <c r="I88" s="46"/>
      <c r="J88" s="46"/>
    </row>
    <row r="89" spans="1:10" ht="16.5" customHeight="1">
      <c r="A89" s="14" t="s">
        <v>74</v>
      </c>
      <c r="B89" s="14"/>
      <c r="C89" s="14"/>
      <c r="D89" s="14"/>
      <c r="E89" s="14"/>
      <c r="F89" s="14"/>
      <c r="G89" s="14"/>
      <c r="H89" s="14"/>
      <c r="I89" s="46"/>
      <c r="J89" s="46"/>
    </row>
    <row r="90" spans="1:9" ht="17.25" customHeight="1">
      <c r="A90" s="38" t="s">
        <v>75</v>
      </c>
      <c r="B90" s="40" t="s">
        <v>76</v>
      </c>
      <c r="C90" s="40">
        <v>2021</v>
      </c>
      <c r="D90" s="40" t="s">
        <v>77</v>
      </c>
      <c r="E90" s="41" t="s">
        <v>18</v>
      </c>
      <c r="F90" s="42">
        <f>F91+F92+F93+F94</f>
        <v>6442.4</v>
      </c>
      <c r="G90" s="42">
        <f>G94+G93+G92+G91</f>
        <v>5637</v>
      </c>
      <c r="H90" s="40" t="s">
        <v>78</v>
      </c>
      <c r="I90" s="1"/>
    </row>
    <row r="91" spans="1:9" ht="15.75" customHeight="1">
      <c r="A91" s="38"/>
      <c r="B91" s="40"/>
      <c r="C91" s="40"/>
      <c r="D91" s="40"/>
      <c r="E91" s="43" t="s">
        <v>20</v>
      </c>
      <c r="F91" s="42">
        <v>0</v>
      </c>
      <c r="G91" s="42">
        <v>0</v>
      </c>
      <c r="H91" s="40"/>
      <c r="I91" s="1"/>
    </row>
    <row r="92" spans="1:9" ht="14.25" customHeight="1">
      <c r="A92" s="38"/>
      <c r="B92" s="40"/>
      <c r="C92" s="40"/>
      <c r="D92" s="40"/>
      <c r="E92" s="43" t="s">
        <v>21</v>
      </c>
      <c r="F92" s="42">
        <v>0</v>
      </c>
      <c r="G92" s="42">
        <v>0</v>
      </c>
      <c r="H92" s="40"/>
      <c r="I92" s="1"/>
    </row>
    <row r="93" spans="1:9" ht="14.25" customHeight="1">
      <c r="A93" s="38"/>
      <c r="B93" s="40"/>
      <c r="C93" s="40"/>
      <c r="D93" s="40"/>
      <c r="E93" s="43" t="s">
        <v>22</v>
      </c>
      <c r="F93" s="42">
        <v>6442.4</v>
      </c>
      <c r="G93" s="42">
        <v>5637</v>
      </c>
      <c r="H93" s="40"/>
      <c r="I93" s="1"/>
    </row>
    <row r="94" spans="1:9" ht="14.25" customHeight="1">
      <c r="A94" s="38"/>
      <c r="B94" s="40"/>
      <c r="C94" s="40"/>
      <c r="D94" s="40"/>
      <c r="E94" s="43" t="s">
        <v>23</v>
      </c>
      <c r="F94" s="42">
        <v>0</v>
      </c>
      <c r="G94" s="42">
        <v>0</v>
      </c>
      <c r="H94" s="40"/>
      <c r="I94" s="1"/>
    </row>
    <row r="95" spans="1:9" ht="15.75" customHeight="1">
      <c r="A95" s="50" t="s">
        <v>79</v>
      </c>
      <c r="B95" s="40" t="s">
        <v>80</v>
      </c>
      <c r="C95" s="40">
        <v>2021</v>
      </c>
      <c r="D95" s="40" t="s">
        <v>77</v>
      </c>
      <c r="E95" s="41" t="s">
        <v>18</v>
      </c>
      <c r="F95" s="42">
        <f>F96+F97+F98+F99</f>
        <v>285.7</v>
      </c>
      <c r="G95" s="42">
        <v>285.7</v>
      </c>
      <c r="H95" s="40" t="s">
        <v>81</v>
      </c>
      <c r="I95" s="1"/>
    </row>
    <row r="96" spans="1:9" ht="14.25" customHeight="1">
      <c r="A96" s="50"/>
      <c r="B96" s="40"/>
      <c r="C96" s="40"/>
      <c r="D96" s="40"/>
      <c r="E96" s="43" t="s">
        <v>20</v>
      </c>
      <c r="F96" s="42">
        <v>0</v>
      </c>
      <c r="G96" s="42">
        <v>0</v>
      </c>
      <c r="H96" s="40"/>
      <c r="I96" s="1"/>
    </row>
    <row r="97" spans="1:9" ht="14.25" customHeight="1">
      <c r="A97" s="50"/>
      <c r="B97" s="40"/>
      <c r="C97" s="40"/>
      <c r="D97" s="40"/>
      <c r="E97" s="43" t="s">
        <v>21</v>
      </c>
      <c r="F97" s="42">
        <v>0</v>
      </c>
      <c r="G97" s="42">
        <v>0</v>
      </c>
      <c r="H97" s="40"/>
      <c r="I97" s="1"/>
    </row>
    <row r="98" spans="1:9" ht="14.25" customHeight="1">
      <c r="A98" s="50"/>
      <c r="B98" s="40"/>
      <c r="C98" s="40"/>
      <c r="D98" s="40"/>
      <c r="E98" s="43" t="s">
        <v>22</v>
      </c>
      <c r="F98" s="42">
        <v>285.7</v>
      </c>
      <c r="G98" s="42">
        <v>285.7</v>
      </c>
      <c r="H98" s="40"/>
      <c r="I98" s="1"/>
    </row>
    <row r="99" spans="1:9" ht="14.25" customHeight="1">
      <c r="A99" s="50"/>
      <c r="B99" s="40"/>
      <c r="C99" s="40"/>
      <c r="D99" s="40"/>
      <c r="E99" s="43" t="s">
        <v>23</v>
      </c>
      <c r="F99" s="42">
        <v>0</v>
      </c>
      <c r="G99" s="42">
        <v>0</v>
      </c>
      <c r="H99" s="40"/>
      <c r="I99" s="1"/>
    </row>
    <row r="100" spans="1:9" ht="15.75" customHeight="1">
      <c r="A100" s="50" t="s">
        <v>82</v>
      </c>
      <c r="B100" s="40" t="s">
        <v>83</v>
      </c>
      <c r="C100" s="40">
        <v>2021</v>
      </c>
      <c r="D100" s="40" t="s">
        <v>77</v>
      </c>
      <c r="E100" s="41" t="s">
        <v>18</v>
      </c>
      <c r="F100" s="42">
        <f>F101+F102+F103+F104</f>
        <v>2088.5</v>
      </c>
      <c r="G100" s="42">
        <f>G101+G102+G103+G104</f>
        <v>1958.6</v>
      </c>
      <c r="H100" s="40" t="s">
        <v>84</v>
      </c>
      <c r="I100" s="1"/>
    </row>
    <row r="101" spans="1:9" ht="14.25" customHeight="1">
      <c r="A101" s="50"/>
      <c r="B101" s="40"/>
      <c r="C101" s="40"/>
      <c r="D101" s="40"/>
      <c r="E101" s="43" t="s">
        <v>20</v>
      </c>
      <c r="F101" s="42">
        <v>0</v>
      </c>
      <c r="G101" s="42">
        <v>0</v>
      </c>
      <c r="H101" s="40"/>
      <c r="I101" s="1"/>
    </row>
    <row r="102" spans="1:9" ht="14.25" customHeight="1">
      <c r="A102" s="50"/>
      <c r="B102" s="40"/>
      <c r="C102" s="40"/>
      <c r="D102" s="40"/>
      <c r="E102" s="43" t="s">
        <v>21</v>
      </c>
      <c r="F102" s="42">
        <v>0</v>
      </c>
      <c r="G102" s="42">
        <v>0</v>
      </c>
      <c r="H102" s="40"/>
      <c r="I102" s="1"/>
    </row>
    <row r="103" spans="1:9" ht="14.25" customHeight="1">
      <c r="A103" s="50"/>
      <c r="B103" s="40"/>
      <c r="C103" s="40"/>
      <c r="D103" s="40"/>
      <c r="E103" s="43" t="s">
        <v>22</v>
      </c>
      <c r="F103" s="42">
        <v>2088.5</v>
      </c>
      <c r="G103" s="42">
        <v>1958.6</v>
      </c>
      <c r="H103" s="40"/>
      <c r="I103" s="1"/>
    </row>
    <row r="104" spans="1:9" ht="14.25" customHeight="1">
      <c r="A104" s="50"/>
      <c r="B104" s="40"/>
      <c r="C104" s="40"/>
      <c r="D104" s="40"/>
      <c r="E104" s="43" t="s">
        <v>23</v>
      </c>
      <c r="F104" s="42">
        <v>0</v>
      </c>
      <c r="G104" s="42">
        <v>0</v>
      </c>
      <c r="H104" s="40"/>
      <c r="I104" s="1"/>
    </row>
    <row r="105" spans="1:9" ht="15.75" customHeight="1">
      <c r="A105" s="50" t="s">
        <v>85</v>
      </c>
      <c r="B105" s="40" t="s">
        <v>86</v>
      </c>
      <c r="C105" s="40">
        <v>2021</v>
      </c>
      <c r="D105" s="40" t="s">
        <v>77</v>
      </c>
      <c r="E105" s="41" t="s">
        <v>18</v>
      </c>
      <c r="F105" s="42">
        <f>F106+F107+F108+F109</f>
        <v>2609.6</v>
      </c>
      <c r="G105" s="42">
        <f>G106+G107+G108+G109</f>
        <v>2435.8</v>
      </c>
      <c r="H105" s="40" t="s">
        <v>78</v>
      </c>
      <c r="I105" s="1"/>
    </row>
    <row r="106" spans="1:9" ht="14.25" customHeight="1">
      <c r="A106" s="50"/>
      <c r="B106" s="40"/>
      <c r="C106" s="40"/>
      <c r="D106" s="40"/>
      <c r="E106" s="43" t="s">
        <v>20</v>
      </c>
      <c r="F106" s="42">
        <v>0</v>
      </c>
      <c r="G106" s="42">
        <v>0</v>
      </c>
      <c r="H106" s="40"/>
      <c r="I106" s="1"/>
    </row>
    <row r="107" spans="1:9" ht="14.25" customHeight="1">
      <c r="A107" s="50"/>
      <c r="B107" s="40"/>
      <c r="C107" s="40"/>
      <c r="D107" s="40"/>
      <c r="E107" s="43" t="s">
        <v>21</v>
      </c>
      <c r="F107" s="42">
        <v>0</v>
      </c>
      <c r="G107" s="42">
        <v>0</v>
      </c>
      <c r="H107" s="40"/>
      <c r="I107" s="1"/>
    </row>
    <row r="108" spans="1:9" ht="14.25" customHeight="1">
      <c r="A108" s="50"/>
      <c r="B108" s="40"/>
      <c r="C108" s="40"/>
      <c r="D108" s="40"/>
      <c r="E108" s="43" t="s">
        <v>22</v>
      </c>
      <c r="F108" s="42">
        <v>2609.6</v>
      </c>
      <c r="G108" s="42">
        <v>2435.8</v>
      </c>
      <c r="H108" s="40"/>
      <c r="I108" s="1"/>
    </row>
    <row r="109" spans="1:9" ht="14.25" customHeight="1">
      <c r="A109" s="50"/>
      <c r="B109" s="40"/>
      <c r="C109" s="40"/>
      <c r="D109" s="40"/>
      <c r="E109" s="43" t="s">
        <v>23</v>
      </c>
      <c r="F109" s="42">
        <v>0</v>
      </c>
      <c r="G109" s="42">
        <v>0</v>
      </c>
      <c r="H109" s="40"/>
      <c r="I109" s="1"/>
    </row>
    <row r="110" spans="1:9" ht="15.75" customHeight="1">
      <c r="A110" s="51" t="s">
        <v>87</v>
      </c>
      <c r="B110" s="17" t="s">
        <v>88</v>
      </c>
      <c r="C110" s="17" t="s">
        <v>16</v>
      </c>
      <c r="D110" s="17" t="s">
        <v>89</v>
      </c>
      <c r="E110" s="52" t="s">
        <v>18</v>
      </c>
      <c r="F110" s="53">
        <f>F111+F112+F113+F114</f>
        <v>8252.5</v>
      </c>
      <c r="G110" s="53">
        <f>G111+G112+G113+G114</f>
        <v>6418.5</v>
      </c>
      <c r="H110" s="17" t="s">
        <v>90</v>
      </c>
      <c r="I110" s="1"/>
    </row>
    <row r="111" spans="1:9" ht="14.25" customHeight="1">
      <c r="A111" s="51"/>
      <c r="B111" s="17"/>
      <c r="C111" s="17"/>
      <c r="D111" s="17"/>
      <c r="E111" s="54" t="s">
        <v>20</v>
      </c>
      <c r="F111" s="53">
        <v>0</v>
      </c>
      <c r="G111" s="53">
        <v>0</v>
      </c>
      <c r="H111" s="17"/>
      <c r="I111" s="1"/>
    </row>
    <row r="112" spans="1:9" ht="14.25" customHeight="1">
      <c r="A112" s="51"/>
      <c r="B112" s="17"/>
      <c r="C112" s="17"/>
      <c r="D112" s="17"/>
      <c r="E112" s="54" t="s">
        <v>21</v>
      </c>
      <c r="F112" s="53">
        <v>0</v>
      </c>
      <c r="G112" s="53">
        <v>0</v>
      </c>
      <c r="H112" s="17"/>
      <c r="I112" s="1"/>
    </row>
    <row r="113" spans="1:9" ht="14.25" customHeight="1">
      <c r="A113" s="51"/>
      <c r="B113" s="17"/>
      <c r="C113" s="17"/>
      <c r="D113" s="17"/>
      <c r="E113" s="54" t="s">
        <v>22</v>
      </c>
      <c r="F113" s="53">
        <v>8252.5</v>
      </c>
      <c r="G113" s="53">
        <v>6418.5</v>
      </c>
      <c r="H113" s="17"/>
      <c r="I113" s="1"/>
    </row>
    <row r="114" spans="1:9" ht="14.25" customHeight="1">
      <c r="A114" s="51"/>
      <c r="B114" s="17"/>
      <c r="C114" s="17"/>
      <c r="D114" s="17"/>
      <c r="E114" s="54" t="s">
        <v>23</v>
      </c>
      <c r="F114" s="53">
        <v>0</v>
      </c>
      <c r="G114" s="53">
        <f aca="true" t="shared" si="10" ref="G114:G115">G115+G116+G117+G118</f>
        <v>0</v>
      </c>
      <c r="H114" s="17"/>
      <c r="I114" s="1"/>
    </row>
    <row r="115" spans="1:9" ht="15.75" customHeight="1">
      <c r="A115" s="51" t="s">
        <v>91</v>
      </c>
      <c r="B115" s="17" t="s">
        <v>92</v>
      </c>
      <c r="C115" s="17" t="s">
        <v>16</v>
      </c>
      <c r="D115" s="17" t="s">
        <v>89</v>
      </c>
      <c r="E115" s="52" t="s">
        <v>18</v>
      </c>
      <c r="F115" s="53">
        <f>F116+F117+F118+F119</f>
        <v>195</v>
      </c>
      <c r="G115" s="53">
        <f t="shared" si="10"/>
        <v>0</v>
      </c>
      <c r="H115" s="17"/>
      <c r="I115" s="1"/>
    </row>
    <row r="116" spans="1:9" ht="14.25" customHeight="1">
      <c r="A116" s="51"/>
      <c r="B116" s="17"/>
      <c r="C116" s="17"/>
      <c r="D116" s="17"/>
      <c r="E116" s="54" t="s">
        <v>20</v>
      </c>
      <c r="F116" s="53">
        <v>0</v>
      </c>
      <c r="G116" s="53">
        <v>0</v>
      </c>
      <c r="H116" s="17"/>
      <c r="I116" s="1"/>
    </row>
    <row r="117" spans="1:9" ht="14.25" customHeight="1">
      <c r="A117" s="51"/>
      <c r="B117" s="17"/>
      <c r="C117" s="17"/>
      <c r="D117" s="17"/>
      <c r="E117" s="54" t="s">
        <v>21</v>
      </c>
      <c r="F117" s="53">
        <v>0</v>
      </c>
      <c r="G117" s="53">
        <v>0</v>
      </c>
      <c r="H117" s="17"/>
      <c r="I117" s="1"/>
    </row>
    <row r="118" spans="1:9" ht="14.25" customHeight="1">
      <c r="A118" s="51"/>
      <c r="B118" s="17"/>
      <c r="C118" s="17"/>
      <c r="D118" s="17"/>
      <c r="E118" s="54" t="s">
        <v>22</v>
      </c>
      <c r="F118" s="53">
        <v>195</v>
      </c>
      <c r="G118" s="53">
        <v>0</v>
      </c>
      <c r="H118" s="17"/>
      <c r="I118" s="1"/>
    </row>
    <row r="119" spans="1:9" ht="14.25" customHeight="1">
      <c r="A119" s="51"/>
      <c r="B119" s="17"/>
      <c r="C119" s="17"/>
      <c r="D119" s="17"/>
      <c r="E119" s="54" t="s">
        <v>23</v>
      </c>
      <c r="F119" s="53">
        <v>0</v>
      </c>
      <c r="G119" s="53">
        <v>0</v>
      </c>
      <c r="H119" s="17"/>
      <c r="I119" s="1"/>
    </row>
    <row r="120" spans="1:9" ht="15.75" customHeight="1">
      <c r="A120" s="51" t="s">
        <v>93</v>
      </c>
      <c r="B120" s="17" t="s">
        <v>94</v>
      </c>
      <c r="C120" s="17" t="s">
        <v>16</v>
      </c>
      <c r="D120" s="17" t="s">
        <v>89</v>
      </c>
      <c r="E120" s="52" t="s">
        <v>18</v>
      </c>
      <c r="F120" s="53">
        <f>F121+F122+F123+F124</f>
        <v>4729.1</v>
      </c>
      <c r="G120" s="53">
        <f>G121+G122+G123+G124</f>
        <v>4489.7</v>
      </c>
      <c r="H120" s="17" t="s">
        <v>95</v>
      </c>
      <c r="I120" s="1"/>
    </row>
    <row r="121" spans="1:9" ht="14.25" customHeight="1">
      <c r="A121" s="51"/>
      <c r="B121" s="17"/>
      <c r="C121" s="17"/>
      <c r="D121" s="17"/>
      <c r="E121" s="54" t="s">
        <v>20</v>
      </c>
      <c r="F121" s="53">
        <v>0</v>
      </c>
      <c r="G121" s="53">
        <v>0</v>
      </c>
      <c r="H121" s="17"/>
      <c r="I121" s="1"/>
    </row>
    <row r="122" spans="1:9" ht="14.25" customHeight="1">
      <c r="A122" s="51"/>
      <c r="B122" s="17"/>
      <c r="C122" s="17"/>
      <c r="D122" s="17"/>
      <c r="E122" s="54" t="s">
        <v>21</v>
      </c>
      <c r="F122" s="53">
        <v>0</v>
      </c>
      <c r="G122" s="53">
        <v>0</v>
      </c>
      <c r="H122" s="17"/>
      <c r="I122" s="1"/>
    </row>
    <row r="123" spans="1:9" ht="17.25" customHeight="1">
      <c r="A123" s="51"/>
      <c r="B123" s="17"/>
      <c r="C123" s="17"/>
      <c r="D123" s="17"/>
      <c r="E123" s="54" t="s">
        <v>22</v>
      </c>
      <c r="F123" s="53">
        <v>4729.1</v>
      </c>
      <c r="G123" s="53">
        <v>4489.7</v>
      </c>
      <c r="H123" s="17"/>
      <c r="I123" s="1"/>
    </row>
    <row r="124" spans="1:9" ht="162.75" customHeight="1">
      <c r="A124" s="51"/>
      <c r="B124" s="17"/>
      <c r="C124" s="17"/>
      <c r="D124" s="17"/>
      <c r="E124" s="54" t="s">
        <v>23</v>
      </c>
      <c r="F124" s="53">
        <v>0</v>
      </c>
      <c r="G124" s="53">
        <v>0</v>
      </c>
      <c r="H124" s="17"/>
      <c r="I124" s="1"/>
    </row>
    <row r="125" spans="1:9" ht="15.75" customHeight="1">
      <c r="A125" s="51" t="s">
        <v>96</v>
      </c>
      <c r="B125" s="17" t="s">
        <v>97</v>
      </c>
      <c r="C125" s="17" t="s">
        <v>16</v>
      </c>
      <c r="D125" s="17" t="s">
        <v>89</v>
      </c>
      <c r="E125" s="52" t="s">
        <v>18</v>
      </c>
      <c r="F125" s="53">
        <f>F126+F127+F128+F129</f>
        <v>3500</v>
      </c>
      <c r="G125" s="53">
        <f>G126+G127+G128+G129</f>
        <v>2772.1</v>
      </c>
      <c r="H125" s="17" t="s">
        <v>98</v>
      </c>
      <c r="I125" s="1"/>
    </row>
    <row r="126" spans="1:9" ht="14.25" customHeight="1">
      <c r="A126" s="51"/>
      <c r="B126" s="17"/>
      <c r="C126" s="17"/>
      <c r="D126" s="17"/>
      <c r="E126" s="54" t="s">
        <v>20</v>
      </c>
      <c r="F126" s="53">
        <v>0</v>
      </c>
      <c r="G126" s="53">
        <v>0</v>
      </c>
      <c r="H126" s="17"/>
      <c r="I126" s="1"/>
    </row>
    <row r="127" spans="1:9" ht="14.25" customHeight="1">
      <c r="A127" s="51"/>
      <c r="B127" s="17"/>
      <c r="C127" s="17"/>
      <c r="D127" s="17"/>
      <c r="E127" s="54" t="s">
        <v>21</v>
      </c>
      <c r="F127" s="53">
        <v>0</v>
      </c>
      <c r="G127" s="53">
        <v>0</v>
      </c>
      <c r="H127" s="17"/>
      <c r="I127" s="1"/>
    </row>
    <row r="128" spans="1:9" ht="14.25" customHeight="1">
      <c r="A128" s="51"/>
      <c r="B128" s="17"/>
      <c r="C128" s="17"/>
      <c r="D128" s="17"/>
      <c r="E128" s="54" t="s">
        <v>22</v>
      </c>
      <c r="F128" s="53">
        <v>3500</v>
      </c>
      <c r="G128" s="53">
        <v>2772.1</v>
      </c>
      <c r="H128" s="17"/>
      <c r="I128" s="1"/>
    </row>
    <row r="129" spans="1:9" ht="14.25" customHeight="1">
      <c r="A129" s="51"/>
      <c r="B129" s="17"/>
      <c r="C129" s="17"/>
      <c r="D129" s="17"/>
      <c r="E129" s="54" t="s">
        <v>23</v>
      </c>
      <c r="F129" s="53">
        <v>0</v>
      </c>
      <c r="G129" s="53">
        <v>0</v>
      </c>
      <c r="H129" s="17"/>
      <c r="I129" s="1"/>
    </row>
    <row r="130" spans="1:9" ht="15.75" customHeight="1">
      <c r="A130" s="51" t="s">
        <v>99</v>
      </c>
      <c r="B130" s="17" t="s">
        <v>100</v>
      </c>
      <c r="C130" s="17" t="s">
        <v>16</v>
      </c>
      <c r="D130" s="17" t="s">
        <v>89</v>
      </c>
      <c r="E130" s="52" t="s">
        <v>18</v>
      </c>
      <c r="F130" s="53">
        <f>F131+F132+F133+F134</f>
        <v>1100</v>
      </c>
      <c r="G130" s="53">
        <f>G131+G132+G133+G134</f>
        <v>857.02</v>
      </c>
      <c r="H130" s="17" t="s">
        <v>101</v>
      </c>
      <c r="I130" s="1"/>
    </row>
    <row r="131" spans="1:9" ht="14.25" customHeight="1">
      <c r="A131" s="51"/>
      <c r="B131" s="17"/>
      <c r="C131" s="17"/>
      <c r="D131" s="17"/>
      <c r="E131" s="54" t="s">
        <v>20</v>
      </c>
      <c r="F131" s="53">
        <v>0</v>
      </c>
      <c r="G131" s="53">
        <v>0</v>
      </c>
      <c r="H131" s="17"/>
      <c r="I131" s="1"/>
    </row>
    <row r="132" spans="1:9" ht="14.25" customHeight="1">
      <c r="A132" s="51"/>
      <c r="B132" s="17"/>
      <c r="C132" s="17"/>
      <c r="D132" s="17"/>
      <c r="E132" s="54" t="s">
        <v>21</v>
      </c>
      <c r="F132" s="53">
        <v>0</v>
      </c>
      <c r="G132" s="53">
        <v>0</v>
      </c>
      <c r="H132" s="17"/>
      <c r="I132" s="1"/>
    </row>
    <row r="133" spans="1:9" ht="14.25" customHeight="1">
      <c r="A133" s="51"/>
      <c r="B133" s="17"/>
      <c r="C133" s="17"/>
      <c r="D133" s="17"/>
      <c r="E133" s="54" t="s">
        <v>22</v>
      </c>
      <c r="F133" s="53">
        <v>1100</v>
      </c>
      <c r="G133" s="53">
        <v>857.02</v>
      </c>
      <c r="H133" s="17"/>
      <c r="I133" s="1"/>
    </row>
    <row r="134" spans="1:9" ht="14.25" customHeight="1">
      <c r="A134" s="51"/>
      <c r="B134" s="17"/>
      <c r="C134" s="17"/>
      <c r="D134" s="17"/>
      <c r="E134" s="54" t="s">
        <v>23</v>
      </c>
      <c r="F134" s="53">
        <v>0</v>
      </c>
      <c r="G134" s="53">
        <v>0</v>
      </c>
      <c r="H134" s="17"/>
      <c r="I134" s="1"/>
    </row>
    <row r="135" spans="1:10" ht="16.5" customHeight="1">
      <c r="A135" s="14" t="s">
        <v>102</v>
      </c>
      <c r="B135" s="14"/>
      <c r="C135" s="14"/>
      <c r="D135" s="14"/>
      <c r="E135" s="14"/>
      <c r="F135" s="14"/>
      <c r="G135" s="14"/>
      <c r="H135" s="14"/>
      <c r="I135" s="46"/>
      <c r="J135" s="46"/>
    </row>
    <row r="136" spans="1:10" ht="16.5" customHeight="1">
      <c r="A136" s="14" t="s">
        <v>103</v>
      </c>
      <c r="B136" s="14"/>
      <c r="C136" s="14"/>
      <c r="D136" s="14"/>
      <c r="E136" s="14"/>
      <c r="F136" s="14"/>
      <c r="G136" s="14"/>
      <c r="H136" s="14"/>
      <c r="I136" s="46"/>
      <c r="J136" s="46"/>
    </row>
    <row r="137" spans="1:9" ht="15.75" customHeight="1">
      <c r="A137" s="38" t="s">
        <v>104</v>
      </c>
      <c r="B137" s="40" t="s">
        <v>105</v>
      </c>
      <c r="C137" s="40">
        <v>2021</v>
      </c>
      <c r="D137" s="40" t="s">
        <v>77</v>
      </c>
      <c r="E137" s="41" t="s">
        <v>18</v>
      </c>
      <c r="F137" s="42">
        <f>F138+F139+F140+F141</f>
        <v>6442.4</v>
      </c>
      <c r="G137" s="42">
        <f>G138+G139+G140+G141</f>
        <v>4831.8</v>
      </c>
      <c r="H137" s="40" t="s">
        <v>106</v>
      </c>
      <c r="I137" s="1"/>
    </row>
    <row r="138" spans="1:9" ht="14.25" customHeight="1">
      <c r="A138" s="38"/>
      <c r="B138" s="40"/>
      <c r="C138" s="40"/>
      <c r="D138" s="40"/>
      <c r="E138" s="43" t="s">
        <v>20</v>
      </c>
      <c r="F138" s="42">
        <v>0</v>
      </c>
      <c r="G138" s="42">
        <v>0</v>
      </c>
      <c r="H138" s="40"/>
      <c r="I138" s="1"/>
    </row>
    <row r="139" spans="1:9" ht="14.25" customHeight="1">
      <c r="A139" s="38"/>
      <c r="B139" s="40"/>
      <c r="C139" s="40"/>
      <c r="D139" s="40"/>
      <c r="E139" s="43" t="s">
        <v>21</v>
      </c>
      <c r="F139" s="42">
        <v>0</v>
      </c>
      <c r="G139" s="42">
        <v>0</v>
      </c>
      <c r="H139" s="40"/>
      <c r="I139" s="1"/>
    </row>
    <row r="140" spans="1:9" ht="14.25" customHeight="1">
      <c r="A140" s="38"/>
      <c r="B140" s="40"/>
      <c r="C140" s="40"/>
      <c r="D140" s="40"/>
      <c r="E140" s="43" t="s">
        <v>22</v>
      </c>
      <c r="F140" s="42">
        <v>6442.4</v>
      </c>
      <c r="G140" s="42">
        <v>4831.8</v>
      </c>
      <c r="H140" s="40"/>
      <c r="I140" s="1"/>
    </row>
    <row r="141" spans="1:9" ht="14.25" customHeight="1">
      <c r="A141" s="38"/>
      <c r="B141" s="40"/>
      <c r="C141" s="40"/>
      <c r="D141" s="40"/>
      <c r="E141" s="43" t="s">
        <v>23</v>
      </c>
      <c r="F141" s="42">
        <v>0</v>
      </c>
      <c r="G141" s="42">
        <v>0</v>
      </c>
      <c r="H141" s="40"/>
      <c r="I141" s="1"/>
    </row>
    <row r="142" spans="1:9" ht="15.75" customHeight="1">
      <c r="A142" s="50" t="s">
        <v>107</v>
      </c>
      <c r="B142" s="40" t="s">
        <v>108</v>
      </c>
      <c r="C142" s="40">
        <v>2021</v>
      </c>
      <c r="D142" s="40" t="s">
        <v>77</v>
      </c>
      <c r="E142" s="41" t="s">
        <v>18</v>
      </c>
      <c r="F142" s="42">
        <f>F143+F144+F145+F146</f>
        <v>583</v>
      </c>
      <c r="G142" s="42">
        <f>G143+G144+G145+G146</f>
        <v>437.2</v>
      </c>
      <c r="H142" s="40" t="s">
        <v>109</v>
      </c>
      <c r="I142" s="1"/>
    </row>
    <row r="143" spans="1:9" ht="14.25" customHeight="1">
      <c r="A143" s="50"/>
      <c r="B143" s="40"/>
      <c r="C143" s="40"/>
      <c r="D143" s="40"/>
      <c r="E143" s="43" t="s">
        <v>20</v>
      </c>
      <c r="F143" s="42">
        <v>0</v>
      </c>
      <c r="G143" s="42">
        <v>0</v>
      </c>
      <c r="H143" s="40"/>
      <c r="I143" s="1"/>
    </row>
    <row r="144" spans="1:9" ht="14.25" customHeight="1">
      <c r="A144" s="50"/>
      <c r="B144" s="40"/>
      <c r="C144" s="40"/>
      <c r="D144" s="40"/>
      <c r="E144" s="43" t="s">
        <v>21</v>
      </c>
      <c r="F144" s="42">
        <v>0</v>
      </c>
      <c r="G144" s="42">
        <v>0</v>
      </c>
      <c r="H144" s="40"/>
      <c r="I144" s="1"/>
    </row>
    <row r="145" spans="1:9" ht="14.25" customHeight="1">
      <c r="A145" s="50"/>
      <c r="B145" s="40"/>
      <c r="C145" s="40"/>
      <c r="D145" s="40"/>
      <c r="E145" s="43" t="s">
        <v>22</v>
      </c>
      <c r="F145" s="42">
        <v>583</v>
      </c>
      <c r="G145" s="42">
        <v>437.2</v>
      </c>
      <c r="H145" s="40"/>
      <c r="I145" s="1"/>
    </row>
    <row r="146" spans="1:9" ht="14.25" customHeight="1">
      <c r="A146" s="50"/>
      <c r="B146" s="40"/>
      <c r="C146" s="40"/>
      <c r="D146" s="40"/>
      <c r="E146" s="43" t="s">
        <v>23</v>
      </c>
      <c r="F146" s="42">
        <v>0</v>
      </c>
      <c r="G146" s="42">
        <v>0</v>
      </c>
      <c r="H146" s="40"/>
      <c r="I146" s="1"/>
    </row>
    <row r="147" spans="1:9" ht="15.75" customHeight="1">
      <c r="A147" s="55" t="s">
        <v>110</v>
      </c>
      <c r="B147" s="17" t="s">
        <v>111</v>
      </c>
      <c r="C147" s="17" t="s">
        <v>16</v>
      </c>
      <c r="D147" s="17" t="s">
        <v>89</v>
      </c>
      <c r="E147" s="52" t="s">
        <v>18</v>
      </c>
      <c r="F147" s="53">
        <f>F148+F149+F150+F151</f>
        <v>50</v>
      </c>
      <c r="G147" s="53">
        <f aca="true" t="shared" si="11" ref="G147:G157">G148+G149+G150+G151</f>
        <v>0</v>
      </c>
      <c r="H147" s="17"/>
      <c r="I147" s="1"/>
    </row>
    <row r="148" spans="1:9" ht="14.25" customHeight="1">
      <c r="A148" s="55"/>
      <c r="B148" s="17"/>
      <c r="C148" s="17"/>
      <c r="D148" s="17"/>
      <c r="E148" s="54" t="s">
        <v>20</v>
      </c>
      <c r="F148" s="53">
        <v>0</v>
      </c>
      <c r="G148" s="53">
        <f t="shared" si="11"/>
        <v>0</v>
      </c>
      <c r="H148" s="17"/>
      <c r="I148" s="1"/>
    </row>
    <row r="149" spans="1:9" ht="14.25" customHeight="1">
      <c r="A149" s="55"/>
      <c r="B149" s="17"/>
      <c r="C149" s="17"/>
      <c r="D149" s="17"/>
      <c r="E149" s="54" t="s">
        <v>21</v>
      </c>
      <c r="F149" s="53">
        <v>0</v>
      </c>
      <c r="G149" s="53">
        <f t="shared" si="11"/>
        <v>0</v>
      </c>
      <c r="H149" s="17"/>
      <c r="I149" s="1"/>
    </row>
    <row r="150" spans="1:9" ht="14.25" customHeight="1">
      <c r="A150" s="55"/>
      <c r="B150" s="17"/>
      <c r="C150" s="17"/>
      <c r="D150" s="17"/>
      <c r="E150" s="54" t="s">
        <v>22</v>
      </c>
      <c r="F150" s="53">
        <v>50</v>
      </c>
      <c r="G150" s="53">
        <f t="shared" si="11"/>
        <v>0</v>
      </c>
      <c r="H150" s="17"/>
      <c r="I150" s="1"/>
    </row>
    <row r="151" spans="1:9" ht="14.25" customHeight="1">
      <c r="A151" s="55"/>
      <c r="B151" s="17"/>
      <c r="C151" s="17"/>
      <c r="D151" s="17"/>
      <c r="E151" s="54" t="s">
        <v>23</v>
      </c>
      <c r="F151" s="53">
        <v>0</v>
      </c>
      <c r="G151" s="53">
        <f t="shared" si="11"/>
        <v>0</v>
      </c>
      <c r="H151" s="17"/>
      <c r="I151" s="1"/>
    </row>
    <row r="152" spans="1:9" ht="15.75" customHeight="1">
      <c r="A152" s="55" t="s">
        <v>112</v>
      </c>
      <c r="B152" s="20" t="s">
        <v>113</v>
      </c>
      <c r="C152" s="17" t="s">
        <v>16</v>
      </c>
      <c r="D152" s="17" t="s">
        <v>89</v>
      </c>
      <c r="E152" s="52" t="s">
        <v>18</v>
      </c>
      <c r="F152" s="53">
        <f>F153+F154+F155+F156</f>
        <v>0</v>
      </c>
      <c r="G152" s="53">
        <f t="shared" si="11"/>
        <v>0</v>
      </c>
      <c r="H152" s="17"/>
      <c r="I152" s="1"/>
    </row>
    <row r="153" spans="1:9" ht="14.25" customHeight="1">
      <c r="A153" s="55"/>
      <c r="B153" s="20"/>
      <c r="C153" s="17"/>
      <c r="D153" s="17"/>
      <c r="E153" s="54" t="s">
        <v>20</v>
      </c>
      <c r="F153" s="53">
        <v>0</v>
      </c>
      <c r="G153" s="53">
        <f t="shared" si="11"/>
        <v>0</v>
      </c>
      <c r="H153" s="17"/>
      <c r="I153" s="1"/>
    </row>
    <row r="154" spans="1:9" ht="14.25" customHeight="1">
      <c r="A154" s="55"/>
      <c r="B154" s="20"/>
      <c r="C154" s="17"/>
      <c r="D154" s="17"/>
      <c r="E154" s="54" t="s">
        <v>21</v>
      </c>
      <c r="F154" s="53">
        <v>0</v>
      </c>
      <c r="G154" s="53">
        <f t="shared" si="11"/>
        <v>0</v>
      </c>
      <c r="H154" s="17"/>
      <c r="I154" s="1"/>
    </row>
    <row r="155" spans="1:9" ht="14.25" customHeight="1">
      <c r="A155" s="55"/>
      <c r="B155" s="20"/>
      <c r="C155" s="17"/>
      <c r="D155" s="17"/>
      <c r="E155" s="54" t="s">
        <v>22</v>
      </c>
      <c r="F155" s="53">
        <v>0</v>
      </c>
      <c r="G155" s="53">
        <f t="shared" si="11"/>
        <v>0</v>
      </c>
      <c r="H155" s="17"/>
      <c r="I155" s="1"/>
    </row>
    <row r="156" spans="1:9" ht="14.25" customHeight="1">
      <c r="A156" s="55"/>
      <c r="B156" s="20"/>
      <c r="C156" s="17"/>
      <c r="D156" s="17"/>
      <c r="E156" s="54" t="s">
        <v>23</v>
      </c>
      <c r="F156" s="53">
        <v>0</v>
      </c>
      <c r="G156" s="53">
        <f t="shared" si="11"/>
        <v>0</v>
      </c>
      <c r="H156" s="17"/>
      <c r="I156" s="1"/>
    </row>
    <row r="157" spans="1:9" ht="15.75" customHeight="1">
      <c r="A157" s="55" t="s">
        <v>114</v>
      </c>
      <c r="B157" s="20" t="s">
        <v>115</v>
      </c>
      <c r="C157" s="17" t="s">
        <v>16</v>
      </c>
      <c r="D157" s="17" t="s">
        <v>89</v>
      </c>
      <c r="E157" s="52" t="s">
        <v>18</v>
      </c>
      <c r="F157" s="53">
        <f>F158+F159+F160+F161</f>
        <v>1500</v>
      </c>
      <c r="G157" s="53">
        <f t="shared" si="11"/>
        <v>0</v>
      </c>
      <c r="H157" s="17"/>
      <c r="I157" s="1"/>
    </row>
    <row r="158" spans="1:9" ht="14.25" customHeight="1">
      <c r="A158" s="55"/>
      <c r="B158" s="20"/>
      <c r="C158" s="17"/>
      <c r="D158" s="17"/>
      <c r="E158" s="54" t="s">
        <v>20</v>
      </c>
      <c r="F158" s="53">
        <v>0</v>
      </c>
      <c r="G158" s="53">
        <v>0</v>
      </c>
      <c r="H158" s="17"/>
      <c r="I158" s="1"/>
    </row>
    <row r="159" spans="1:9" ht="14.25" customHeight="1">
      <c r="A159" s="55"/>
      <c r="B159" s="20"/>
      <c r="C159" s="17"/>
      <c r="D159" s="17"/>
      <c r="E159" s="54" t="s">
        <v>21</v>
      </c>
      <c r="F159" s="53">
        <v>0</v>
      </c>
      <c r="G159" s="53">
        <v>0</v>
      </c>
      <c r="H159" s="17"/>
      <c r="I159" s="1"/>
    </row>
    <row r="160" spans="1:9" ht="14.25" customHeight="1">
      <c r="A160" s="55"/>
      <c r="B160" s="20"/>
      <c r="C160" s="17"/>
      <c r="D160" s="17"/>
      <c r="E160" s="54" t="s">
        <v>22</v>
      </c>
      <c r="F160" s="53">
        <v>1500</v>
      </c>
      <c r="G160" s="53">
        <v>0</v>
      </c>
      <c r="H160" s="17"/>
      <c r="I160" s="1"/>
    </row>
    <row r="161" spans="1:9" ht="14.25" customHeight="1">
      <c r="A161" s="55"/>
      <c r="B161" s="20"/>
      <c r="C161" s="17"/>
      <c r="D161" s="17"/>
      <c r="E161" s="54" t="s">
        <v>23</v>
      </c>
      <c r="F161" s="53">
        <v>0</v>
      </c>
      <c r="G161" s="53">
        <v>0</v>
      </c>
      <c r="H161" s="17"/>
      <c r="I161" s="1"/>
    </row>
    <row r="162" spans="1:9" ht="15.75" customHeight="1">
      <c r="A162" s="55" t="s">
        <v>116</v>
      </c>
      <c r="B162" s="20" t="s">
        <v>117</v>
      </c>
      <c r="C162" s="17" t="s">
        <v>16</v>
      </c>
      <c r="D162" s="17" t="s">
        <v>89</v>
      </c>
      <c r="E162" s="52" t="s">
        <v>18</v>
      </c>
      <c r="F162" s="53">
        <f>F163+F164+F165+F166</f>
        <v>11768.9</v>
      </c>
      <c r="G162" s="53">
        <f>G163+G164+G165+G166</f>
        <v>10244.6</v>
      </c>
      <c r="H162" s="17" t="s">
        <v>118</v>
      </c>
      <c r="I162" s="1"/>
    </row>
    <row r="163" spans="1:9" ht="14.25" customHeight="1">
      <c r="A163" s="55"/>
      <c r="B163" s="20"/>
      <c r="C163" s="17"/>
      <c r="D163" s="17"/>
      <c r="E163" s="54" t="s">
        <v>20</v>
      </c>
      <c r="F163" s="53">
        <v>0</v>
      </c>
      <c r="G163" s="53">
        <v>0</v>
      </c>
      <c r="H163" s="17"/>
      <c r="I163" s="1"/>
    </row>
    <row r="164" spans="1:9" ht="14.25" customHeight="1">
      <c r="A164" s="55"/>
      <c r="B164" s="20"/>
      <c r="C164" s="17"/>
      <c r="D164" s="17"/>
      <c r="E164" s="54" t="s">
        <v>21</v>
      </c>
      <c r="F164" s="53">
        <v>0</v>
      </c>
      <c r="G164" s="53">
        <v>0</v>
      </c>
      <c r="H164" s="17"/>
      <c r="I164" s="1"/>
    </row>
    <row r="165" spans="1:9" ht="14.25" customHeight="1">
      <c r="A165" s="55"/>
      <c r="B165" s="20"/>
      <c r="C165" s="17"/>
      <c r="D165" s="17"/>
      <c r="E165" s="54" t="s">
        <v>22</v>
      </c>
      <c r="F165" s="53">
        <v>11768.9</v>
      </c>
      <c r="G165" s="53">
        <v>10244.6</v>
      </c>
      <c r="H165" s="17"/>
      <c r="I165" s="1"/>
    </row>
    <row r="166" spans="1:9" ht="38.25" customHeight="1">
      <c r="A166" s="55"/>
      <c r="B166" s="20"/>
      <c r="C166" s="17"/>
      <c r="D166" s="17"/>
      <c r="E166" s="54" t="s">
        <v>23</v>
      </c>
      <c r="F166" s="53">
        <v>0</v>
      </c>
      <c r="G166" s="53">
        <v>0</v>
      </c>
      <c r="H166" s="17"/>
      <c r="I166" s="1"/>
    </row>
    <row r="167" spans="1:9" ht="15.75" customHeight="1">
      <c r="A167" s="55" t="s">
        <v>119</v>
      </c>
      <c r="B167" s="20" t="s">
        <v>120</v>
      </c>
      <c r="C167" s="17" t="s">
        <v>16</v>
      </c>
      <c r="D167" s="17" t="s">
        <v>89</v>
      </c>
      <c r="E167" s="52" t="s">
        <v>18</v>
      </c>
      <c r="F167" s="53">
        <f>F168+F169+F170+F171</f>
        <v>2418.2</v>
      </c>
      <c r="G167" s="53">
        <f>G168+G169+G170+G171</f>
        <v>1852.2</v>
      </c>
      <c r="H167" s="17" t="s">
        <v>121</v>
      </c>
      <c r="I167" s="1"/>
    </row>
    <row r="168" spans="1:9" ht="14.25" customHeight="1">
      <c r="A168" s="55"/>
      <c r="B168" s="20"/>
      <c r="C168" s="17"/>
      <c r="D168" s="17"/>
      <c r="E168" s="54" t="s">
        <v>20</v>
      </c>
      <c r="F168" s="53">
        <v>0</v>
      </c>
      <c r="G168" s="53">
        <v>0</v>
      </c>
      <c r="H168" s="17"/>
      <c r="I168" s="1"/>
    </row>
    <row r="169" spans="1:9" ht="14.25" customHeight="1">
      <c r="A169" s="55"/>
      <c r="B169" s="20"/>
      <c r="C169" s="17"/>
      <c r="D169" s="17"/>
      <c r="E169" s="54" t="s">
        <v>21</v>
      </c>
      <c r="F169" s="53">
        <v>0</v>
      </c>
      <c r="G169" s="53">
        <v>0</v>
      </c>
      <c r="H169" s="17"/>
      <c r="I169" s="1"/>
    </row>
    <row r="170" spans="1:9" ht="14.25" customHeight="1">
      <c r="A170" s="55"/>
      <c r="B170" s="20"/>
      <c r="C170" s="17"/>
      <c r="D170" s="17"/>
      <c r="E170" s="54" t="s">
        <v>22</v>
      </c>
      <c r="F170" s="53">
        <v>2418.2</v>
      </c>
      <c r="G170" s="53">
        <v>1852.2</v>
      </c>
      <c r="H170" s="17"/>
      <c r="I170" s="1"/>
    </row>
    <row r="171" spans="1:9" ht="14.25" customHeight="1">
      <c r="A171" s="55"/>
      <c r="B171" s="20"/>
      <c r="C171" s="17"/>
      <c r="D171" s="17"/>
      <c r="E171" s="54" t="s">
        <v>23</v>
      </c>
      <c r="F171" s="53">
        <v>0</v>
      </c>
      <c r="G171" s="53">
        <v>0</v>
      </c>
      <c r="H171" s="17"/>
      <c r="I171" s="1"/>
    </row>
    <row r="172" spans="1:9" ht="15.75" customHeight="1">
      <c r="A172" s="55" t="s">
        <v>122</v>
      </c>
      <c r="B172" s="20" t="s">
        <v>123</v>
      </c>
      <c r="C172" s="17" t="s">
        <v>16</v>
      </c>
      <c r="D172" s="17" t="s">
        <v>89</v>
      </c>
      <c r="E172" s="52" t="s">
        <v>18</v>
      </c>
      <c r="F172" s="53">
        <f>F173+F174+F175+F176</f>
        <v>1150</v>
      </c>
      <c r="G172" s="53">
        <f>G173+G174+G175+G176</f>
        <v>808.7</v>
      </c>
      <c r="H172" s="17" t="s">
        <v>124</v>
      </c>
      <c r="I172" s="1"/>
    </row>
    <row r="173" spans="1:9" ht="14.25" customHeight="1">
      <c r="A173" s="55"/>
      <c r="B173" s="20"/>
      <c r="C173" s="17"/>
      <c r="D173" s="17"/>
      <c r="E173" s="54" t="s">
        <v>20</v>
      </c>
      <c r="F173" s="53">
        <v>0</v>
      </c>
      <c r="G173" s="53">
        <v>0</v>
      </c>
      <c r="H173" s="17"/>
      <c r="I173" s="1"/>
    </row>
    <row r="174" spans="1:9" ht="14.25" customHeight="1">
      <c r="A174" s="55"/>
      <c r="B174" s="20"/>
      <c r="C174" s="17"/>
      <c r="D174" s="17"/>
      <c r="E174" s="54" t="s">
        <v>21</v>
      </c>
      <c r="F174" s="53">
        <v>0</v>
      </c>
      <c r="G174" s="53">
        <v>0</v>
      </c>
      <c r="H174" s="17"/>
      <c r="I174" s="1"/>
    </row>
    <row r="175" spans="1:9" ht="14.25" customHeight="1">
      <c r="A175" s="55"/>
      <c r="B175" s="20"/>
      <c r="C175" s="17"/>
      <c r="D175" s="17"/>
      <c r="E175" s="54" t="s">
        <v>22</v>
      </c>
      <c r="F175" s="53">
        <v>1150</v>
      </c>
      <c r="G175" s="53">
        <v>808.7</v>
      </c>
      <c r="H175" s="17"/>
      <c r="I175" s="1"/>
    </row>
    <row r="176" spans="1:9" ht="14.25" customHeight="1">
      <c r="A176" s="55"/>
      <c r="B176" s="20"/>
      <c r="C176" s="17"/>
      <c r="D176" s="17"/>
      <c r="E176" s="54" t="s">
        <v>23</v>
      </c>
      <c r="F176" s="53">
        <v>0</v>
      </c>
      <c r="G176" s="53">
        <f aca="true" t="shared" si="12" ref="G176:G177">G177+G178+G179+G180</f>
        <v>0</v>
      </c>
      <c r="H176" s="17"/>
      <c r="I176" s="1"/>
    </row>
    <row r="177" spans="1:9" ht="15.75" customHeight="1">
      <c r="A177" s="55" t="s">
        <v>125</v>
      </c>
      <c r="B177" s="20" t="s">
        <v>126</v>
      </c>
      <c r="C177" s="17" t="s">
        <v>16</v>
      </c>
      <c r="D177" s="17" t="s">
        <v>89</v>
      </c>
      <c r="E177" s="52" t="s">
        <v>18</v>
      </c>
      <c r="F177" s="53">
        <f>F178+F179+F180+F181</f>
        <v>1000</v>
      </c>
      <c r="G177" s="53">
        <f t="shared" si="12"/>
        <v>0</v>
      </c>
      <c r="H177" s="17"/>
      <c r="I177" s="1"/>
    </row>
    <row r="178" spans="1:9" ht="14.25" customHeight="1">
      <c r="A178" s="55"/>
      <c r="B178" s="20"/>
      <c r="C178" s="17"/>
      <c r="D178" s="17"/>
      <c r="E178" s="54" t="s">
        <v>20</v>
      </c>
      <c r="F178" s="53">
        <v>0</v>
      </c>
      <c r="G178" s="53">
        <v>0</v>
      </c>
      <c r="H178" s="17"/>
      <c r="I178" s="1"/>
    </row>
    <row r="179" spans="1:9" ht="14.25" customHeight="1">
      <c r="A179" s="55"/>
      <c r="B179" s="20"/>
      <c r="C179" s="17"/>
      <c r="D179" s="17"/>
      <c r="E179" s="54" t="s">
        <v>21</v>
      </c>
      <c r="F179" s="53">
        <v>0</v>
      </c>
      <c r="G179" s="53">
        <v>0</v>
      </c>
      <c r="H179" s="17"/>
      <c r="I179" s="1"/>
    </row>
    <row r="180" spans="1:9" ht="14.25" customHeight="1">
      <c r="A180" s="55"/>
      <c r="B180" s="20"/>
      <c r="C180" s="17"/>
      <c r="D180" s="17"/>
      <c r="E180" s="54" t="s">
        <v>22</v>
      </c>
      <c r="F180" s="53">
        <v>1000</v>
      </c>
      <c r="G180" s="53">
        <v>0</v>
      </c>
      <c r="H180" s="17"/>
      <c r="I180" s="1"/>
    </row>
    <row r="181" spans="1:9" ht="14.25" customHeight="1">
      <c r="A181" s="55"/>
      <c r="B181" s="20"/>
      <c r="C181" s="17"/>
      <c r="D181" s="17"/>
      <c r="E181" s="54" t="s">
        <v>23</v>
      </c>
      <c r="F181" s="53">
        <v>0</v>
      </c>
      <c r="G181" s="53">
        <v>0</v>
      </c>
      <c r="H181" s="17"/>
      <c r="I181" s="1"/>
    </row>
    <row r="182" spans="1:9" ht="15.75" customHeight="1">
      <c r="A182" s="55" t="s">
        <v>127</v>
      </c>
      <c r="B182" s="20" t="s">
        <v>128</v>
      </c>
      <c r="C182" s="17" t="s">
        <v>16</v>
      </c>
      <c r="D182" s="17" t="s">
        <v>89</v>
      </c>
      <c r="E182" s="52" t="s">
        <v>18</v>
      </c>
      <c r="F182" s="53">
        <f>F183+F184+F185+F186</f>
        <v>3.2</v>
      </c>
      <c r="G182" s="53">
        <f aca="true" t="shared" si="13" ref="G182:G183">G183+G184+G185+G186</f>
        <v>0</v>
      </c>
      <c r="H182" s="17"/>
      <c r="I182" s="1"/>
    </row>
    <row r="183" spans="1:9" ht="14.25" customHeight="1">
      <c r="A183" s="55"/>
      <c r="B183" s="20"/>
      <c r="C183" s="17"/>
      <c r="D183" s="17"/>
      <c r="E183" s="54" t="s">
        <v>20</v>
      </c>
      <c r="F183" s="53">
        <v>0</v>
      </c>
      <c r="G183" s="53">
        <f t="shared" si="13"/>
        <v>0</v>
      </c>
      <c r="H183" s="17"/>
      <c r="I183" s="1"/>
    </row>
    <row r="184" spans="1:9" ht="14.25" customHeight="1">
      <c r="A184" s="55"/>
      <c r="B184" s="20"/>
      <c r="C184" s="17"/>
      <c r="D184" s="17"/>
      <c r="E184" s="54" t="s">
        <v>21</v>
      </c>
      <c r="F184" s="53">
        <v>0</v>
      </c>
      <c r="G184" s="53">
        <v>0</v>
      </c>
      <c r="H184" s="17"/>
      <c r="I184" s="1"/>
    </row>
    <row r="185" spans="1:9" ht="14.25" customHeight="1">
      <c r="A185" s="55"/>
      <c r="B185" s="20"/>
      <c r="C185" s="17"/>
      <c r="D185" s="17"/>
      <c r="E185" s="54" t="s">
        <v>22</v>
      </c>
      <c r="F185" s="53">
        <v>3.2</v>
      </c>
      <c r="G185" s="53">
        <v>0</v>
      </c>
      <c r="H185" s="17"/>
      <c r="I185" s="1"/>
    </row>
    <row r="186" spans="1:9" ht="14.25" customHeight="1">
      <c r="A186" s="55"/>
      <c r="B186" s="20"/>
      <c r="C186" s="17"/>
      <c r="D186" s="17"/>
      <c r="E186" s="54" t="s">
        <v>23</v>
      </c>
      <c r="F186" s="53">
        <v>0</v>
      </c>
      <c r="G186" s="53">
        <v>0</v>
      </c>
      <c r="H186" s="17"/>
      <c r="I186" s="1"/>
    </row>
    <row r="187" spans="1:9" ht="15.75" customHeight="1">
      <c r="A187" s="55" t="s">
        <v>129</v>
      </c>
      <c r="B187" s="20" t="s">
        <v>130</v>
      </c>
      <c r="C187" s="17" t="s">
        <v>16</v>
      </c>
      <c r="D187" s="17" t="s">
        <v>89</v>
      </c>
      <c r="E187" s="52" t="s">
        <v>18</v>
      </c>
      <c r="F187" s="53">
        <f>F188+F189+F190+F191</f>
        <v>56</v>
      </c>
      <c r="G187" s="53">
        <f>G188+G189+G190+G191</f>
        <v>0</v>
      </c>
      <c r="H187" s="17"/>
      <c r="I187" s="1"/>
    </row>
    <row r="188" spans="1:9" ht="14.25" customHeight="1">
      <c r="A188" s="55"/>
      <c r="B188" s="20"/>
      <c r="C188" s="17"/>
      <c r="D188" s="17"/>
      <c r="E188" s="54" t="s">
        <v>20</v>
      </c>
      <c r="F188" s="53">
        <v>0</v>
      </c>
      <c r="G188" s="53">
        <v>0</v>
      </c>
      <c r="H188" s="17"/>
      <c r="I188" s="1"/>
    </row>
    <row r="189" spans="1:9" ht="14.25" customHeight="1">
      <c r="A189" s="55"/>
      <c r="B189" s="20"/>
      <c r="C189" s="17"/>
      <c r="D189" s="17"/>
      <c r="E189" s="54" t="s">
        <v>21</v>
      </c>
      <c r="F189" s="53">
        <v>0</v>
      </c>
      <c r="G189" s="53">
        <v>0</v>
      </c>
      <c r="H189" s="17"/>
      <c r="I189" s="1"/>
    </row>
    <row r="190" spans="1:9" ht="14.25" customHeight="1">
      <c r="A190" s="55"/>
      <c r="B190" s="20"/>
      <c r="C190" s="17"/>
      <c r="D190" s="17"/>
      <c r="E190" s="54" t="s">
        <v>22</v>
      </c>
      <c r="F190" s="53">
        <v>56</v>
      </c>
      <c r="G190" s="53">
        <v>0</v>
      </c>
      <c r="H190" s="17"/>
      <c r="I190" s="1"/>
    </row>
    <row r="191" spans="1:9" ht="14.25" customHeight="1">
      <c r="A191" s="55"/>
      <c r="B191" s="20"/>
      <c r="C191" s="17"/>
      <c r="D191" s="17"/>
      <c r="E191" s="54" t="s">
        <v>23</v>
      </c>
      <c r="F191" s="53">
        <v>0</v>
      </c>
      <c r="G191" s="53">
        <v>0</v>
      </c>
      <c r="H191" s="17"/>
      <c r="I191" s="1"/>
    </row>
    <row r="192" spans="1:9" ht="15.75" customHeight="1">
      <c r="A192" s="55" t="s">
        <v>131</v>
      </c>
      <c r="B192" s="20" t="s">
        <v>132</v>
      </c>
      <c r="C192" s="17" t="s">
        <v>16</v>
      </c>
      <c r="D192" s="17" t="s">
        <v>89</v>
      </c>
      <c r="E192" s="52" t="s">
        <v>18</v>
      </c>
      <c r="F192" s="53">
        <f>F193+F194+F195+F196</f>
        <v>0</v>
      </c>
      <c r="G192" s="53">
        <f>G193+G194+G195+G196</f>
        <v>0</v>
      </c>
      <c r="H192" s="17"/>
      <c r="I192" s="1"/>
    </row>
    <row r="193" spans="1:9" ht="14.25" customHeight="1">
      <c r="A193" s="55"/>
      <c r="B193" s="20"/>
      <c r="C193" s="17"/>
      <c r="D193" s="17"/>
      <c r="E193" s="54" t="s">
        <v>20</v>
      </c>
      <c r="F193" s="53">
        <v>0</v>
      </c>
      <c r="G193" s="53">
        <v>0</v>
      </c>
      <c r="H193" s="17"/>
      <c r="I193" s="1"/>
    </row>
    <row r="194" spans="1:9" ht="14.25" customHeight="1">
      <c r="A194" s="55"/>
      <c r="B194" s="20"/>
      <c r="C194" s="17"/>
      <c r="D194" s="17"/>
      <c r="E194" s="54" t="s">
        <v>21</v>
      </c>
      <c r="F194" s="53">
        <v>0</v>
      </c>
      <c r="G194" s="53">
        <v>0</v>
      </c>
      <c r="H194" s="17"/>
      <c r="I194" s="1"/>
    </row>
    <row r="195" spans="1:9" ht="14.25" customHeight="1">
      <c r="A195" s="55"/>
      <c r="B195" s="20"/>
      <c r="C195" s="17"/>
      <c r="D195" s="17"/>
      <c r="E195" s="54" t="s">
        <v>22</v>
      </c>
      <c r="F195" s="53">
        <v>0</v>
      </c>
      <c r="G195" s="53">
        <v>0</v>
      </c>
      <c r="H195" s="17"/>
      <c r="I195" s="1"/>
    </row>
    <row r="196" spans="1:9" ht="14.25" customHeight="1">
      <c r="A196" s="55"/>
      <c r="B196" s="20"/>
      <c r="C196" s="17"/>
      <c r="D196" s="17"/>
      <c r="E196" s="54" t="s">
        <v>23</v>
      </c>
      <c r="F196" s="53">
        <v>0</v>
      </c>
      <c r="G196" s="53">
        <v>0</v>
      </c>
      <c r="H196" s="17"/>
      <c r="I196" s="1"/>
    </row>
    <row r="197" spans="1:9" ht="15.75" customHeight="1">
      <c r="A197" s="55" t="s">
        <v>133</v>
      </c>
      <c r="B197" s="20" t="s">
        <v>134</v>
      </c>
      <c r="C197" s="17" t="s">
        <v>16</v>
      </c>
      <c r="D197" s="17" t="s">
        <v>89</v>
      </c>
      <c r="E197" s="52" t="s">
        <v>18</v>
      </c>
      <c r="F197" s="53">
        <f>F198+F199+F200+F201</f>
        <v>255.663</v>
      </c>
      <c r="G197" s="53">
        <f>G198+G199+G200+G201</f>
        <v>151.98</v>
      </c>
      <c r="H197" s="17" t="s">
        <v>135</v>
      </c>
      <c r="I197" s="1"/>
    </row>
    <row r="198" spans="1:9" ht="14.25" customHeight="1">
      <c r="A198" s="55"/>
      <c r="B198" s="20"/>
      <c r="C198" s="17"/>
      <c r="D198" s="17"/>
      <c r="E198" s="54" t="s">
        <v>20</v>
      </c>
      <c r="F198" s="53">
        <v>0</v>
      </c>
      <c r="G198" s="53">
        <v>0</v>
      </c>
      <c r="H198" s="17"/>
      <c r="I198" s="1"/>
    </row>
    <row r="199" spans="1:9" ht="14.25" customHeight="1">
      <c r="A199" s="55"/>
      <c r="B199" s="20"/>
      <c r="C199" s="17"/>
      <c r="D199" s="17"/>
      <c r="E199" s="54" t="s">
        <v>21</v>
      </c>
      <c r="F199" s="53">
        <v>0</v>
      </c>
      <c r="G199" s="53">
        <v>0</v>
      </c>
      <c r="H199" s="17"/>
      <c r="I199" s="1"/>
    </row>
    <row r="200" spans="1:9" ht="14.25" customHeight="1">
      <c r="A200" s="55"/>
      <c r="B200" s="20"/>
      <c r="C200" s="17"/>
      <c r="D200" s="17"/>
      <c r="E200" s="54" t="s">
        <v>22</v>
      </c>
      <c r="F200" s="53">
        <f>61.263+194.4</f>
        <v>255.663</v>
      </c>
      <c r="G200" s="53">
        <f>21.78+130.2</f>
        <v>151.98</v>
      </c>
      <c r="H200" s="17"/>
      <c r="I200" s="1"/>
    </row>
    <row r="201" spans="1:9" ht="14.25" customHeight="1">
      <c r="A201" s="55"/>
      <c r="B201" s="20"/>
      <c r="C201" s="17"/>
      <c r="D201" s="17"/>
      <c r="E201" s="54" t="s">
        <v>23</v>
      </c>
      <c r="F201" s="53">
        <v>0</v>
      </c>
      <c r="G201" s="53">
        <v>0</v>
      </c>
      <c r="H201" s="17"/>
      <c r="I201" s="1"/>
    </row>
    <row r="202" spans="1:9" ht="15.75" customHeight="1">
      <c r="A202" s="55" t="s">
        <v>136</v>
      </c>
      <c r="B202" s="20" t="s">
        <v>137</v>
      </c>
      <c r="C202" s="17" t="s">
        <v>16</v>
      </c>
      <c r="D202" s="17" t="s">
        <v>89</v>
      </c>
      <c r="E202" s="52" t="s">
        <v>18</v>
      </c>
      <c r="F202" s="53">
        <f>F203+F204+F205+F206</f>
        <v>0</v>
      </c>
      <c r="G202" s="53">
        <f>G203+G204+G205+G206</f>
        <v>0</v>
      </c>
      <c r="H202" s="17"/>
      <c r="I202" s="1"/>
    </row>
    <row r="203" spans="1:9" ht="14.25" customHeight="1">
      <c r="A203" s="55"/>
      <c r="B203" s="20"/>
      <c r="C203" s="17"/>
      <c r="D203" s="17"/>
      <c r="E203" s="54" t="s">
        <v>20</v>
      </c>
      <c r="F203" s="53">
        <v>0</v>
      </c>
      <c r="G203" s="53">
        <v>0</v>
      </c>
      <c r="H203" s="17"/>
      <c r="I203" s="1"/>
    </row>
    <row r="204" spans="1:9" ht="14.25" customHeight="1">
      <c r="A204" s="55"/>
      <c r="B204" s="20"/>
      <c r="C204" s="17"/>
      <c r="D204" s="17"/>
      <c r="E204" s="54" t="s">
        <v>21</v>
      </c>
      <c r="F204" s="53">
        <v>0</v>
      </c>
      <c r="G204" s="53">
        <v>0</v>
      </c>
      <c r="H204" s="17"/>
      <c r="I204" s="1"/>
    </row>
    <row r="205" spans="1:9" ht="14.25" customHeight="1">
      <c r="A205" s="55"/>
      <c r="B205" s="20"/>
      <c r="C205" s="17"/>
      <c r="D205" s="17"/>
      <c r="E205" s="54" t="s">
        <v>22</v>
      </c>
      <c r="F205" s="53">
        <v>0</v>
      </c>
      <c r="G205" s="53">
        <v>0</v>
      </c>
      <c r="H205" s="17"/>
      <c r="I205" s="1"/>
    </row>
    <row r="206" spans="1:9" ht="14.25" customHeight="1">
      <c r="A206" s="55"/>
      <c r="B206" s="20"/>
      <c r="C206" s="17"/>
      <c r="D206" s="17"/>
      <c r="E206" s="54" t="s">
        <v>23</v>
      </c>
      <c r="F206" s="53">
        <v>0</v>
      </c>
      <c r="G206" s="53">
        <v>0</v>
      </c>
      <c r="H206" s="17"/>
      <c r="I206" s="1"/>
    </row>
    <row r="207" spans="1:9" ht="15.75" customHeight="1">
      <c r="A207" s="55" t="s">
        <v>138</v>
      </c>
      <c r="B207" s="20" t="s">
        <v>139</v>
      </c>
      <c r="C207" s="17" t="s">
        <v>16</v>
      </c>
      <c r="D207" s="17" t="s">
        <v>89</v>
      </c>
      <c r="E207" s="52" t="s">
        <v>18</v>
      </c>
      <c r="F207" s="53">
        <f>F208+F209+F210+F211</f>
        <v>0</v>
      </c>
      <c r="G207" s="53">
        <f>G208+G209+G210+G211</f>
        <v>0</v>
      </c>
      <c r="H207" s="17"/>
      <c r="I207" s="1"/>
    </row>
    <row r="208" spans="1:9" ht="14.25" customHeight="1">
      <c r="A208" s="55"/>
      <c r="B208" s="20"/>
      <c r="C208" s="17"/>
      <c r="D208" s="17"/>
      <c r="E208" s="54" t="s">
        <v>20</v>
      </c>
      <c r="F208" s="53">
        <v>0</v>
      </c>
      <c r="G208" s="53">
        <v>0</v>
      </c>
      <c r="H208" s="17"/>
      <c r="I208" s="1"/>
    </row>
    <row r="209" spans="1:9" ht="14.25" customHeight="1">
      <c r="A209" s="55"/>
      <c r="B209" s="20"/>
      <c r="C209" s="17"/>
      <c r="D209" s="17"/>
      <c r="E209" s="54" t="s">
        <v>21</v>
      </c>
      <c r="F209" s="53">
        <v>0</v>
      </c>
      <c r="G209" s="53">
        <v>0</v>
      </c>
      <c r="H209" s="17"/>
      <c r="I209" s="1"/>
    </row>
    <row r="210" spans="1:9" ht="14.25" customHeight="1">
      <c r="A210" s="55"/>
      <c r="B210" s="20"/>
      <c r="C210" s="17"/>
      <c r="D210" s="17"/>
      <c r="E210" s="54" t="s">
        <v>22</v>
      </c>
      <c r="F210" s="53">
        <v>0</v>
      </c>
      <c r="G210" s="53">
        <v>0</v>
      </c>
      <c r="H210" s="17"/>
      <c r="I210" s="1"/>
    </row>
    <row r="211" spans="1:9" ht="14.25" customHeight="1">
      <c r="A211" s="55"/>
      <c r="B211" s="20"/>
      <c r="C211" s="17"/>
      <c r="D211" s="17"/>
      <c r="E211" s="54" t="s">
        <v>23</v>
      </c>
      <c r="F211" s="53">
        <v>0</v>
      </c>
      <c r="G211" s="53">
        <v>0</v>
      </c>
      <c r="H211" s="17"/>
      <c r="I211" s="1"/>
    </row>
    <row r="212" spans="1:10" ht="15.75" customHeight="1">
      <c r="A212" s="56" t="s">
        <v>140</v>
      </c>
      <c r="B212" s="40" t="s">
        <v>141</v>
      </c>
      <c r="C212" s="40">
        <v>2021</v>
      </c>
      <c r="D212" s="40" t="s">
        <v>142</v>
      </c>
      <c r="E212" s="57" t="s">
        <v>18</v>
      </c>
      <c r="F212" s="58">
        <f>F213+F214+F215+F216</f>
        <v>1389</v>
      </c>
      <c r="G212" s="42">
        <f>G213+G214+G215+G216</f>
        <v>1148.5</v>
      </c>
      <c r="H212" s="42" t="s">
        <v>143</v>
      </c>
      <c r="I212" s="59"/>
      <c r="J212" s="26"/>
    </row>
    <row r="213" spans="1:10" ht="14.25" customHeight="1">
      <c r="A213" s="56"/>
      <c r="B213" s="40"/>
      <c r="C213" s="40"/>
      <c r="D213" s="40"/>
      <c r="E213" s="60" t="s">
        <v>20</v>
      </c>
      <c r="F213" s="58">
        <v>0</v>
      </c>
      <c r="G213" s="42">
        <v>0</v>
      </c>
      <c r="H213" s="42"/>
      <c r="I213" s="59"/>
      <c r="J213" s="26"/>
    </row>
    <row r="214" spans="1:10" ht="14.25" customHeight="1">
      <c r="A214" s="56"/>
      <c r="B214" s="40"/>
      <c r="C214" s="40"/>
      <c r="D214" s="40"/>
      <c r="E214" s="60" t="s">
        <v>21</v>
      </c>
      <c r="F214" s="58">
        <v>0</v>
      </c>
      <c r="G214" s="42">
        <v>0</v>
      </c>
      <c r="H214" s="42"/>
      <c r="I214" s="59"/>
      <c r="J214" s="26"/>
    </row>
    <row r="215" spans="1:10" ht="14.25" customHeight="1">
      <c r="A215" s="56"/>
      <c r="B215" s="40"/>
      <c r="C215" s="40"/>
      <c r="D215" s="40"/>
      <c r="E215" s="60" t="s">
        <v>22</v>
      </c>
      <c r="F215" s="58">
        <v>1389</v>
      </c>
      <c r="G215" s="42">
        <v>1148.5</v>
      </c>
      <c r="H215" s="42"/>
      <c r="I215" s="59"/>
      <c r="J215" s="26"/>
    </row>
    <row r="216" spans="1:10" ht="14.25" customHeight="1">
      <c r="A216" s="56"/>
      <c r="B216" s="40"/>
      <c r="C216" s="40"/>
      <c r="D216" s="40"/>
      <c r="E216" s="60" t="s">
        <v>23</v>
      </c>
      <c r="F216" s="58">
        <v>0</v>
      </c>
      <c r="G216" s="42">
        <v>0</v>
      </c>
      <c r="H216" s="42"/>
      <c r="I216" s="59"/>
      <c r="J216" s="26"/>
    </row>
    <row r="217" spans="1:9" ht="16.5" customHeight="1">
      <c r="A217" s="14" t="s">
        <v>144</v>
      </c>
      <c r="B217" s="14"/>
      <c r="C217" s="14"/>
      <c r="D217" s="14"/>
      <c r="E217" s="14"/>
      <c r="F217" s="14"/>
      <c r="G217" s="14"/>
      <c r="H217" s="14"/>
      <c r="I217" s="1"/>
    </row>
    <row r="218" spans="1:9" ht="15.75" customHeight="1">
      <c r="A218" s="51" t="s">
        <v>145</v>
      </c>
      <c r="B218" s="55" t="s">
        <v>146</v>
      </c>
      <c r="C218" s="55" t="s">
        <v>16</v>
      </c>
      <c r="D218" s="55" t="s">
        <v>147</v>
      </c>
      <c r="E218" s="52" t="s">
        <v>18</v>
      </c>
      <c r="F218" s="61">
        <f>F222+F221+F220+F219</f>
        <v>1997.5</v>
      </c>
      <c r="G218" s="53">
        <v>783.6</v>
      </c>
      <c r="H218" s="16" t="s">
        <v>148</v>
      </c>
      <c r="I218" s="1"/>
    </row>
    <row r="219" spans="1:9" ht="14.25" customHeight="1">
      <c r="A219" s="51"/>
      <c r="B219" s="55"/>
      <c r="C219" s="55"/>
      <c r="D219" s="55"/>
      <c r="E219" s="54" t="s">
        <v>20</v>
      </c>
      <c r="F219" s="61">
        <v>0</v>
      </c>
      <c r="G219" s="53">
        <v>0</v>
      </c>
      <c r="H219" s="16"/>
      <c r="I219" s="1"/>
    </row>
    <row r="220" spans="1:9" ht="14.25" customHeight="1">
      <c r="A220" s="51"/>
      <c r="B220" s="55"/>
      <c r="C220" s="55"/>
      <c r="D220" s="55"/>
      <c r="E220" s="54" t="s">
        <v>21</v>
      </c>
      <c r="F220" s="61">
        <v>497.5</v>
      </c>
      <c r="G220" s="53">
        <v>0</v>
      </c>
      <c r="H220" s="16"/>
      <c r="I220" s="1"/>
    </row>
    <row r="221" spans="1:9" ht="14.25" customHeight="1">
      <c r="A221" s="51"/>
      <c r="B221" s="55"/>
      <c r="C221" s="55"/>
      <c r="D221" s="55"/>
      <c r="E221" s="54" t="s">
        <v>22</v>
      </c>
      <c r="F221" s="61">
        <v>0</v>
      </c>
      <c r="G221" s="53">
        <v>0</v>
      </c>
      <c r="H221" s="16"/>
      <c r="I221" s="1"/>
    </row>
    <row r="222" spans="1:9" ht="14.25" customHeight="1">
      <c r="A222" s="51"/>
      <c r="B222" s="55"/>
      <c r="C222" s="55"/>
      <c r="D222" s="55"/>
      <c r="E222" s="54" t="s">
        <v>23</v>
      </c>
      <c r="F222" s="61">
        <v>1500</v>
      </c>
      <c r="G222" s="53">
        <v>783.6</v>
      </c>
      <c r="H222" s="16"/>
      <c r="I222" s="1"/>
    </row>
    <row r="223" spans="1:9" ht="15.75" customHeight="1">
      <c r="A223" s="51" t="s">
        <v>149</v>
      </c>
      <c r="B223" s="55" t="s">
        <v>150</v>
      </c>
      <c r="C223" s="55" t="s">
        <v>16</v>
      </c>
      <c r="D223" s="55" t="s">
        <v>147</v>
      </c>
      <c r="E223" s="52" t="s">
        <v>18</v>
      </c>
      <c r="F223" s="61">
        <v>0</v>
      </c>
      <c r="G223" s="53">
        <v>0</v>
      </c>
      <c r="H223" s="16" t="s">
        <v>151</v>
      </c>
      <c r="I223" s="1"/>
    </row>
    <row r="224" spans="1:9" ht="14.25" customHeight="1">
      <c r="A224" s="51"/>
      <c r="B224" s="55"/>
      <c r="C224" s="55"/>
      <c r="D224" s="55"/>
      <c r="E224" s="54" t="s">
        <v>20</v>
      </c>
      <c r="F224" s="61">
        <v>0</v>
      </c>
      <c r="G224" s="53">
        <v>0</v>
      </c>
      <c r="H224" s="16"/>
      <c r="I224" s="1"/>
    </row>
    <row r="225" spans="1:9" ht="14.25" customHeight="1">
      <c r="A225" s="51"/>
      <c r="B225" s="55"/>
      <c r="C225" s="55"/>
      <c r="D225" s="55"/>
      <c r="E225" s="54" t="s">
        <v>21</v>
      </c>
      <c r="F225" s="61">
        <v>0</v>
      </c>
      <c r="G225" s="53">
        <v>0</v>
      </c>
      <c r="H225" s="16"/>
      <c r="I225" s="1"/>
    </row>
    <row r="226" spans="1:9" ht="14.25" customHeight="1">
      <c r="A226" s="51"/>
      <c r="B226" s="55"/>
      <c r="C226" s="55"/>
      <c r="D226" s="55"/>
      <c r="E226" s="54" t="s">
        <v>22</v>
      </c>
      <c r="F226" s="61">
        <v>0</v>
      </c>
      <c r="G226" s="53">
        <v>0</v>
      </c>
      <c r="H226" s="16"/>
      <c r="I226" s="1"/>
    </row>
    <row r="227" spans="1:9" ht="14.25" customHeight="1">
      <c r="A227" s="51"/>
      <c r="B227" s="55"/>
      <c r="C227" s="55"/>
      <c r="D227" s="55"/>
      <c r="E227" s="54" t="s">
        <v>23</v>
      </c>
      <c r="F227" s="61">
        <v>0</v>
      </c>
      <c r="G227" s="53">
        <v>0</v>
      </c>
      <c r="H227" s="16"/>
      <c r="I227" s="1"/>
    </row>
    <row r="228" spans="1:9" ht="15.75" customHeight="1">
      <c r="A228" s="51" t="s">
        <v>152</v>
      </c>
      <c r="B228" s="55" t="s">
        <v>153</v>
      </c>
      <c r="C228" s="55" t="s">
        <v>16</v>
      </c>
      <c r="D228" s="62" t="s">
        <v>154</v>
      </c>
      <c r="E228" s="52" t="s">
        <v>18</v>
      </c>
      <c r="F228" s="61">
        <f>F232+F231+F230+F229</f>
        <v>42100</v>
      </c>
      <c r="G228" s="53">
        <f>G229+G230+G231+G232</f>
        <v>11362.557</v>
      </c>
      <c r="H228" s="17" t="s">
        <v>155</v>
      </c>
      <c r="I228" s="1"/>
    </row>
    <row r="229" spans="1:9" ht="14.25" customHeight="1">
      <c r="A229" s="51"/>
      <c r="B229" s="55"/>
      <c r="C229" s="55"/>
      <c r="D229" s="62"/>
      <c r="E229" s="54" t="s">
        <v>20</v>
      </c>
      <c r="F229" s="61">
        <v>40000</v>
      </c>
      <c r="G229" s="53">
        <v>11119.99</v>
      </c>
      <c r="H229" s="17"/>
      <c r="I229" s="1"/>
    </row>
    <row r="230" spans="1:9" ht="14.25" customHeight="1">
      <c r="A230" s="51"/>
      <c r="B230" s="55"/>
      <c r="C230" s="55"/>
      <c r="D230" s="62"/>
      <c r="E230" s="54" t="s">
        <v>21</v>
      </c>
      <c r="F230" s="61">
        <v>0</v>
      </c>
      <c r="G230" s="53">
        <v>0</v>
      </c>
      <c r="H230" s="17"/>
      <c r="I230" s="1"/>
    </row>
    <row r="231" spans="1:9" ht="14.25" customHeight="1">
      <c r="A231" s="51"/>
      <c r="B231" s="55"/>
      <c r="C231" s="55"/>
      <c r="D231" s="62"/>
      <c r="E231" s="54" t="s">
        <v>22</v>
      </c>
      <c r="F231" s="61">
        <v>2100</v>
      </c>
      <c r="G231" s="53">
        <v>242.567</v>
      </c>
      <c r="H231" s="17"/>
      <c r="I231" s="1"/>
    </row>
    <row r="232" spans="1:9" ht="51.75" customHeight="1">
      <c r="A232" s="51"/>
      <c r="B232" s="55"/>
      <c r="C232" s="55"/>
      <c r="D232" s="62"/>
      <c r="E232" s="54" t="s">
        <v>23</v>
      </c>
      <c r="F232" s="61">
        <v>0</v>
      </c>
      <c r="G232" s="53">
        <f aca="true" t="shared" si="14" ref="G232:G248">G233+G234+G235+G236</f>
        <v>0</v>
      </c>
      <c r="H232" s="17"/>
      <c r="I232" s="1"/>
    </row>
    <row r="233" spans="1:9" ht="15.75" customHeight="1">
      <c r="A233" s="51" t="s">
        <v>156</v>
      </c>
      <c r="B233" s="55" t="s">
        <v>157</v>
      </c>
      <c r="C233" s="55" t="s">
        <v>16</v>
      </c>
      <c r="D233" s="55" t="s">
        <v>147</v>
      </c>
      <c r="E233" s="52" t="s">
        <v>18</v>
      </c>
      <c r="F233" s="61">
        <v>0</v>
      </c>
      <c r="G233" s="53">
        <f t="shared" si="14"/>
        <v>0</v>
      </c>
      <c r="H233" s="16" t="s">
        <v>158</v>
      </c>
      <c r="I233" s="1"/>
    </row>
    <row r="234" spans="1:9" ht="14.25" customHeight="1">
      <c r="A234" s="51"/>
      <c r="B234" s="55"/>
      <c r="C234" s="55"/>
      <c r="D234" s="55"/>
      <c r="E234" s="54" t="s">
        <v>20</v>
      </c>
      <c r="F234" s="61">
        <v>0</v>
      </c>
      <c r="G234" s="53">
        <f t="shared" si="14"/>
        <v>0</v>
      </c>
      <c r="H234" s="16"/>
      <c r="I234" s="1"/>
    </row>
    <row r="235" spans="1:9" ht="14.25" customHeight="1">
      <c r="A235" s="51"/>
      <c r="B235" s="55"/>
      <c r="C235" s="55"/>
      <c r="D235" s="55"/>
      <c r="E235" s="54" t="s">
        <v>21</v>
      </c>
      <c r="F235" s="61">
        <v>0</v>
      </c>
      <c r="G235" s="53">
        <f t="shared" si="14"/>
        <v>0</v>
      </c>
      <c r="H235" s="16"/>
      <c r="I235" s="1"/>
    </row>
    <row r="236" spans="1:9" ht="14.25" customHeight="1">
      <c r="A236" s="51"/>
      <c r="B236" s="55"/>
      <c r="C236" s="55"/>
      <c r="D236" s="55"/>
      <c r="E236" s="54" t="s">
        <v>22</v>
      </c>
      <c r="F236" s="61">
        <v>0</v>
      </c>
      <c r="G236" s="53">
        <f t="shared" si="14"/>
        <v>0</v>
      </c>
      <c r="H236" s="16"/>
      <c r="I236" s="1"/>
    </row>
    <row r="237" spans="1:9" ht="14.25" customHeight="1">
      <c r="A237" s="51"/>
      <c r="B237" s="55"/>
      <c r="C237" s="55"/>
      <c r="D237" s="55"/>
      <c r="E237" s="54" t="s">
        <v>23</v>
      </c>
      <c r="F237" s="61">
        <v>0</v>
      </c>
      <c r="G237" s="53">
        <f t="shared" si="14"/>
        <v>0</v>
      </c>
      <c r="H237" s="16"/>
      <c r="I237" s="1"/>
    </row>
    <row r="238" spans="1:9" ht="15.75" customHeight="1">
      <c r="A238" s="51" t="s">
        <v>159</v>
      </c>
      <c r="B238" s="55" t="s">
        <v>160</v>
      </c>
      <c r="C238" s="55" t="s">
        <v>16</v>
      </c>
      <c r="D238" s="55" t="s">
        <v>147</v>
      </c>
      <c r="E238" s="52" t="s">
        <v>18</v>
      </c>
      <c r="F238" s="61">
        <v>0</v>
      </c>
      <c r="G238" s="53">
        <f t="shared" si="14"/>
        <v>0</v>
      </c>
      <c r="H238" s="16"/>
      <c r="I238" s="1"/>
    </row>
    <row r="239" spans="1:9" ht="14.25" customHeight="1">
      <c r="A239" s="51"/>
      <c r="B239" s="55"/>
      <c r="C239" s="55"/>
      <c r="D239" s="55"/>
      <c r="E239" s="54" t="s">
        <v>20</v>
      </c>
      <c r="F239" s="61">
        <v>0</v>
      </c>
      <c r="G239" s="53">
        <f t="shared" si="14"/>
        <v>0</v>
      </c>
      <c r="H239" s="16"/>
      <c r="I239" s="1"/>
    </row>
    <row r="240" spans="1:9" ht="14.25" customHeight="1">
      <c r="A240" s="51"/>
      <c r="B240" s="55"/>
      <c r="C240" s="55"/>
      <c r="D240" s="55"/>
      <c r="E240" s="54" t="s">
        <v>21</v>
      </c>
      <c r="F240" s="61">
        <v>0</v>
      </c>
      <c r="G240" s="53">
        <f t="shared" si="14"/>
        <v>0</v>
      </c>
      <c r="H240" s="16"/>
      <c r="I240" s="1"/>
    </row>
    <row r="241" spans="1:9" ht="14.25" customHeight="1">
      <c r="A241" s="51"/>
      <c r="B241" s="55"/>
      <c r="C241" s="55"/>
      <c r="D241" s="55"/>
      <c r="E241" s="54" t="s">
        <v>22</v>
      </c>
      <c r="F241" s="61">
        <v>0</v>
      </c>
      <c r="G241" s="53">
        <f t="shared" si="14"/>
        <v>0</v>
      </c>
      <c r="H241" s="16"/>
      <c r="I241" s="1"/>
    </row>
    <row r="242" spans="1:9" ht="14.25" customHeight="1">
      <c r="A242" s="51"/>
      <c r="B242" s="55"/>
      <c r="C242" s="55"/>
      <c r="D242" s="55"/>
      <c r="E242" s="54" t="s">
        <v>23</v>
      </c>
      <c r="F242" s="61">
        <v>0</v>
      </c>
      <c r="G242" s="53">
        <f t="shared" si="14"/>
        <v>0</v>
      </c>
      <c r="H242" s="16"/>
      <c r="I242" s="1"/>
    </row>
    <row r="243" spans="1:9" ht="15.75" customHeight="1">
      <c r="A243" s="51" t="s">
        <v>161</v>
      </c>
      <c r="B243" s="55" t="s">
        <v>162</v>
      </c>
      <c r="C243" s="55" t="s">
        <v>16</v>
      </c>
      <c r="D243" s="55" t="s">
        <v>89</v>
      </c>
      <c r="E243" s="52" t="s">
        <v>18</v>
      </c>
      <c r="F243" s="61">
        <f>F244+F245+F246+F247</f>
        <v>0</v>
      </c>
      <c r="G243" s="53">
        <f t="shared" si="14"/>
        <v>0</v>
      </c>
      <c r="H243" s="16"/>
      <c r="I243" s="1"/>
    </row>
    <row r="244" spans="1:9" ht="14.25" customHeight="1">
      <c r="A244" s="51"/>
      <c r="B244" s="55"/>
      <c r="C244" s="55"/>
      <c r="D244" s="55"/>
      <c r="E244" s="54" t="s">
        <v>20</v>
      </c>
      <c r="F244" s="53">
        <v>0</v>
      </c>
      <c r="G244" s="53">
        <f t="shared" si="14"/>
        <v>0</v>
      </c>
      <c r="H244" s="16"/>
      <c r="I244" s="1"/>
    </row>
    <row r="245" spans="1:9" ht="14.25" customHeight="1">
      <c r="A245" s="51"/>
      <c r="B245" s="55"/>
      <c r="C245" s="55"/>
      <c r="D245" s="55"/>
      <c r="E245" s="54" t="s">
        <v>21</v>
      </c>
      <c r="F245" s="53">
        <v>0</v>
      </c>
      <c r="G245" s="53">
        <f t="shared" si="14"/>
        <v>0</v>
      </c>
      <c r="H245" s="16"/>
      <c r="I245" s="1"/>
    </row>
    <row r="246" spans="1:9" ht="14.25" customHeight="1">
      <c r="A246" s="51"/>
      <c r="B246" s="55"/>
      <c r="C246" s="55"/>
      <c r="D246" s="55"/>
      <c r="E246" s="54" t="s">
        <v>22</v>
      </c>
      <c r="F246" s="61">
        <v>0</v>
      </c>
      <c r="G246" s="53">
        <f t="shared" si="14"/>
        <v>0</v>
      </c>
      <c r="H246" s="16"/>
      <c r="I246" s="1"/>
    </row>
    <row r="247" spans="1:9" ht="14.25" customHeight="1">
      <c r="A247" s="51"/>
      <c r="B247" s="55"/>
      <c r="C247" s="55"/>
      <c r="D247" s="55"/>
      <c r="E247" s="54" t="s">
        <v>23</v>
      </c>
      <c r="F247" s="53">
        <v>0</v>
      </c>
      <c r="G247" s="53">
        <f t="shared" si="14"/>
        <v>0</v>
      </c>
      <c r="H247" s="16"/>
      <c r="I247" s="1"/>
    </row>
    <row r="248" spans="1:9" ht="15.75" customHeight="1">
      <c r="A248" s="50" t="s">
        <v>163</v>
      </c>
      <c r="B248" s="40" t="s">
        <v>164</v>
      </c>
      <c r="C248" s="40">
        <v>2021</v>
      </c>
      <c r="D248" s="40" t="s">
        <v>165</v>
      </c>
      <c r="E248" s="41" t="s">
        <v>18</v>
      </c>
      <c r="F248" s="42">
        <f>F249+F250+F251+F252</f>
        <v>5500</v>
      </c>
      <c r="G248" s="42">
        <f t="shared" si="14"/>
        <v>0</v>
      </c>
      <c r="H248" s="24" t="s">
        <v>166</v>
      </c>
      <c r="I248" s="1"/>
    </row>
    <row r="249" spans="1:9" ht="14.25" customHeight="1">
      <c r="A249" s="50"/>
      <c r="B249" s="40"/>
      <c r="C249" s="40"/>
      <c r="D249" s="40"/>
      <c r="E249" s="43" t="s">
        <v>20</v>
      </c>
      <c r="F249" s="42">
        <v>0</v>
      </c>
      <c r="G249" s="42">
        <v>0</v>
      </c>
      <c r="H249" s="24"/>
      <c r="I249" s="1"/>
    </row>
    <row r="250" spans="1:9" ht="14.25" customHeight="1">
      <c r="A250" s="50"/>
      <c r="B250" s="40"/>
      <c r="C250" s="40"/>
      <c r="D250" s="40"/>
      <c r="E250" s="43" t="s">
        <v>21</v>
      </c>
      <c r="F250" s="42">
        <v>5500</v>
      </c>
      <c r="G250" s="42">
        <v>0</v>
      </c>
      <c r="H250" s="24"/>
      <c r="I250" s="1"/>
    </row>
    <row r="251" spans="1:9" ht="14.25" customHeight="1">
      <c r="A251" s="50"/>
      <c r="B251" s="40"/>
      <c r="C251" s="40"/>
      <c r="D251" s="40"/>
      <c r="E251" s="43" t="s">
        <v>22</v>
      </c>
      <c r="F251" s="42">
        <v>0</v>
      </c>
      <c r="G251" s="42">
        <v>0</v>
      </c>
      <c r="H251" s="24"/>
      <c r="I251" s="1"/>
    </row>
    <row r="252" spans="1:9" ht="14.25" customHeight="1">
      <c r="A252" s="50"/>
      <c r="B252" s="40"/>
      <c r="C252" s="40"/>
      <c r="D252" s="40"/>
      <c r="E252" s="43" t="s">
        <v>23</v>
      </c>
      <c r="F252" s="42">
        <v>0</v>
      </c>
      <c r="G252" s="42">
        <v>0</v>
      </c>
      <c r="H252" s="24"/>
      <c r="I252" s="1"/>
    </row>
    <row r="253" spans="1:9" ht="16.5" customHeight="1">
      <c r="A253" s="24" t="s">
        <v>167</v>
      </c>
      <c r="B253" s="24"/>
      <c r="C253" s="24"/>
      <c r="D253" s="24"/>
      <c r="E253" s="24"/>
      <c r="F253" s="24"/>
      <c r="G253" s="24"/>
      <c r="H253" s="24"/>
      <c r="I253" s="1"/>
    </row>
    <row r="254" spans="1:9" ht="16.5" customHeight="1">
      <c r="A254" s="45" t="s">
        <v>168</v>
      </c>
      <c r="B254" s="45"/>
      <c r="C254" s="45"/>
      <c r="D254" s="45"/>
      <c r="E254" s="45"/>
      <c r="F254" s="45"/>
      <c r="G254" s="45"/>
      <c r="H254" s="45"/>
      <c r="I254" s="1"/>
    </row>
    <row r="255" spans="1:9" ht="15.75" customHeight="1">
      <c r="A255" s="38" t="s">
        <v>169</v>
      </c>
      <c r="B255" s="40" t="s">
        <v>170</v>
      </c>
      <c r="C255" s="40" t="s">
        <v>16</v>
      </c>
      <c r="D255" s="40" t="s">
        <v>171</v>
      </c>
      <c r="E255" s="41" t="s">
        <v>18</v>
      </c>
      <c r="F255" s="58">
        <f>F256+F257+F258+F259</f>
        <v>550</v>
      </c>
      <c r="G255" s="42">
        <f>G256+G257+G258+G259</f>
        <v>0</v>
      </c>
      <c r="H255" s="24" t="s">
        <v>68</v>
      </c>
      <c r="I255" s="1"/>
    </row>
    <row r="256" spans="1:9" ht="14.25" customHeight="1">
      <c r="A256" s="38"/>
      <c r="B256" s="40"/>
      <c r="C256" s="40"/>
      <c r="D256" s="40"/>
      <c r="E256" s="43" t="s">
        <v>20</v>
      </c>
      <c r="F256" s="58">
        <v>0</v>
      </c>
      <c r="G256" s="42">
        <v>0</v>
      </c>
      <c r="H256" s="24"/>
      <c r="I256" s="1"/>
    </row>
    <row r="257" spans="1:9" ht="14.25" customHeight="1">
      <c r="A257" s="38"/>
      <c r="B257" s="40"/>
      <c r="C257" s="40"/>
      <c r="D257" s="40"/>
      <c r="E257" s="43" t="s">
        <v>21</v>
      </c>
      <c r="F257" s="58">
        <v>0</v>
      </c>
      <c r="G257" s="42">
        <v>0</v>
      </c>
      <c r="H257" s="24"/>
      <c r="I257" s="1"/>
    </row>
    <row r="258" spans="1:9" ht="14.25" customHeight="1">
      <c r="A258" s="38"/>
      <c r="B258" s="40"/>
      <c r="C258" s="40"/>
      <c r="D258" s="40"/>
      <c r="E258" s="43" t="s">
        <v>22</v>
      </c>
      <c r="F258" s="58">
        <v>550</v>
      </c>
      <c r="G258" s="42">
        <v>0</v>
      </c>
      <c r="H258" s="24"/>
      <c r="I258" s="1"/>
    </row>
    <row r="259" spans="1:9" ht="14.25" customHeight="1">
      <c r="A259" s="38"/>
      <c r="B259" s="40"/>
      <c r="C259" s="40"/>
      <c r="D259" s="40"/>
      <c r="E259" s="43" t="s">
        <v>23</v>
      </c>
      <c r="F259" s="58">
        <v>0</v>
      </c>
      <c r="G259" s="42">
        <v>0</v>
      </c>
      <c r="H259" s="24"/>
      <c r="I259" s="1"/>
    </row>
    <row r="260" spans="1:9" ht="14.25" customHeight="1">
      <c r="A260" s="38" t="s">
        <v>172</v>
      </c>
      <c r="B260" s="63" t="s">
        <v>173</v>
      </c>
      <c r="C260" s="40" t="s">
        <v>16</v>
      </c>
      <c r="D260" s="63" t="s">
        <v>174</v>
      </c>
      <c r="E260" s="64" t="s">
        <v>18</v>
      </c>
      <c r="F260" s="58">
        <f>F264+F263+F262+F261</f>
        <v>5477</v>
      </c>
      <c r="G260" s="65">
        <f>G261+G262+G263+G264</f>
        <v>122.9</v>
      </c>
      <c r="H260" s="66" t="s">
        <v>175</v>
      </c>
      <c r="I260" s="1"/>
    </row>
    <row r="261" spans="1:9" ht="14.25" customHeight="1">
      <c r="A261" s="38"/>
      <c r="B261" s="63"/>
      <c r="C261" s="40"/>
      <c r="D261" s="63"/>
      <c r="E261" s="67" t="s">
        <v>20</v>
      </c>
      <c r="F261" s="58">
        <v>0</v>
      </c>
      <c r="G261" s="42">
        <v>0</v>
      </c>
      <c r="H261" s="66"/>
      <c r="I261" s="1"/>
    </row>
    <row r="262" spans="1:9" ht="14.25" customHeight="1">
      <c r="A262" s="38"/>
      <c r="B262" s="63"/>
      <c r="C262" s="40"/>
      <c r="D262" s="63"/>
      <c r="E262" s="67" t="s">
        <v>21</v>
      </c>
      <c r="F262" s="58">
        <v>0</v>
      </c>
      <c r="G262" s="65">
        <v>0</v>
      </c>
      <c r="H262" s="66"/>
      <c r="I262" s="1"/>
    </row>
    <row r="263" spans="1:9" ht="14.25" customHeight="1">
      <c r="A263" s="38"/>
      <c r="B263" s="63"/>
      <c r="C263" s="40"/>
      <c r="D263" s="63"/>
      <c r="E263" s="67" t="s">
        <v>22</v>
      </c>
      <c r="F263" s="58">
        <v>5477</v>
      </c>
      <c r="G263" s="65">
        <v>122.9</v>
      </c>
      <c r="H263" s="66"/>
      <c r="I263" s="1"/>
    </row>
    <row r="264" spans="1:9" ht="14.25" customHeight="1">
      <c r="A264" s="38"/>
      <c r="B264" s="63"/>
      <c r="C264" s="40"/>
      <c r="D264" s="63"/>
      <c r="E264" s="67" t="s">
        <v>23</v>
      </c>
      <c r="F264" s="58">
        <v>0</v>
      </c>
      <c r="G264" s="65">
        <v>0</v>
      </c>
      <c r="H264" s="66"/>
      <c r="I264" s="1"/>
    </row>
    <row r="265" spans="1:9" ht="14.25" customHeight="1">
      <c r="A265" s="38" t="s">
        <v>176</v>
      </c>
      <c r="B265" s="63" t="s">
        <v>177</v>
      </c>
      <c r="C265" s="40" t="s">
        <v>178</v>
      </c>
      <c r="D265" s="63" t="s">
        <v>174</v>
      </c>
      <c r="E265" s="64" t="s">
        <v>18</v>
      </c>
      <c r="F265" s="68">
        <f>F269+F268+F267+F266</f>
        <v>8000</v>
      </c>
      <c r="G265" s="65">
        <f>SUM(G266:G269)</f>
        <v>0</v>
      </c>
      <c r="H265" s="63"/>
      <c r="I265" s="1"/>
    </row>
    <row r="266" spans="1:9" ht="14.25" customHeight="1">
      <c r="A266" s="38"/>
      <c r="B266" s="63"/>
      <c r="C266" s="40"/>
      <c r="D266" s="63"/>
      <c r="E266" s="67" t="s">
        <v>20</v>
      </c>
      <c r="F266" s="69">
        <v>0</v>
      </c>
      <c r="G266" s="42">
        <v>0</v>
      </c>
      <c r="H266" s="63"/>
      <c r="I266" s="1"/>
    </row>
    <row r="267" spans="1:9" ht="14.25" customHeight="1">
      <c r="A267" s="38"/>
      <c r="B267" s="63"/>
      <c r="C267" s="40"/>
      <c r="D267" s="63"/>
      <c r="E267" s="67" t="s">
        <v>21</v>
      </c>
      <c r="F267" s="69">
        <v>7000</v>
      </c>
      <c r="G267" s="65">
        <v>0</v>
      </c>
      <c r="H267" s="63"/>
      <c r="I267" s="1"/>
    </row>
    <row r="268" spans="1:9" ht="14.25" customHeight="1">
      <c r="A268" s="38"/>
      <c r="B268" s="63"/>
      <c r="C268" s="40"/>
      <c r="D268" s="63"/>
      <c r="E268" s="67" t="s">
        <v>22</v>
      </c>
      <c r="F268" s="69">
        <v>800</v>
      </c>
      <c r="G268" s="65">
        <v>0</v>
      </c>
      <c r="H268" s="63"/>
      <c r="I268" s="1"/>
    </row>
    <row r="269" spans="1:9" ht="15.75" customHeight="1">
      <c r="A269" s="38"/>
      <c r="B269" s="63"/>
      <c r="C269" s="40"/>
      <c r="D269" s="63"/>
      <c r="E269" s="67" t="s">
        <v>23</v>
      </c>
      <c r="F269" s="69">
        <v>200</v>
      </c>
      <c r="G269" s="65">
        <v>0</v>
      </c>
      <c r="H269" s="63"/>
      <c r="I269" s="1"/>
    </row>
    <row r="270" spans="1:9" ht="100.5" customHeight="1">
      <c r="A270" s="51" t="s">
        <v>179</v>
      </c>
      <c r="B270" s="70" t="s">
        <v>180</v>
      </c>
      <c r="C270" s="17" t="s">
        <v>181</v>
      </c>
      <c r="D270" s="17" t="s">
        <v>182</v>
      </c>
      <c r="E270" s="52" t="s">
        <v>18</v>
      </c>
      <c r="F270" s="53">
        <f>F271+F272+F273+F274</f>
        <v>183</v>
      </c>
      <c r="G270" s="53">
        <f>G274+G273+G272+G271</f>
        <v>0</v>
      </c>
      <c r="H270" s="16" t="s">
        <v>183</v>
      </c>
      <c r="I270" s="1"/>
    </row>
    <row r="271" spans="1:9" ht="101.25" customHeight="1">
      <c r="A271" s="51"/>
      <c r="B271" s="70"/>
      <c r="C271" s="17"/>
      <c r="D271" s="17"/>
      <c r="E271" s="54" t="s">
        <v>20</v>
      </c>
      <c r="F271" s="53">
        <v>0</v>
      </c>
      <c r="G271" s="53">
        <v>0</v>
      </c>
      <c r="H271" s="16"/>
      <c r="I271" s="1"/>
    </row>
    <row r="272" spans="1:9" ht="92.25" customHeight="1">
      <c r="A272" s="51"/>
      <c r="B272" s="70"/>
      <c r="C272" s="17"/>
      <c r="D272" s="17"/>
      <c r="E272" s="54" t="s">
        <v>21</v>
      </c>
      <c r="F272" s="53">
        <v>0</v>
      </c>
      <c r="G272" s="53">
        <v>0</v>
      </c>
      <c r="H272" s="16"/>
      <c r="I272" s="1"/>
    </row>
    <row r="273" spans="1:9" ht="91.5" customHeight="1">
      <c r="A273" s="51"/>
      <c r="B273" s="70"/>
      <c r="C273" s="17"/>
      <c r="D273" s="17"/>
      <c r="E273" s="54" t="s">
        <v>22</v>
      </c>
      <c r="F273" s="53">
        <v>0</v>
      </c>
      <c r="G273" s="53">
        <v>0</v>
      </c>
      <c r="H273" s="16"/>
      <c r="I273" s="1"/>
    </row>
    <row r="274" spans="1:9" ht="114.75" customHeight="1">
      <c r="A274" s="51"/>
      <c r="B274" s="70"/>
      <c r="C274" s="17"/>
      <c r="D274" s="17"/>
      <c r="E274" s="54" t="s">
        <v>23</v>
      </c>
      <c r="F274" s="53">
        <v>183</v>
      </c>
      <c r="G274" s="53">
        <v>0</v>
      </c>
      <c r="H274" s="16"/>
      <c r="I274" s="1"/>
    </row>
    <row r="275" spans="1:9" ht="14.25" customHeight="1">
      <c r="A275" s="71" t="s">
        <v>184</v>
      </c>
      <c r="B275" s="71"/>
      <c r="C275" s="71"/>
      <c r="D275" s="71"/>
      <c r="E275" s="71"/>
      <c r="F275" s="71"/>
      <c r="G275" s="71"/>
      <c r="H275" s="71"/>
      <c r="I275" s="1"/>
    </row>
    <row r="276" spans="1:9" ht="15.75" customHeight="1">
      <c r="A276" s="15" t="s">
        <v>185</v>
      </c>
      <c r="B276" s="17" t="s">
        <v>186</v>
      </c>
      <c r="C276" s="17">
        <v>2021</v>
      </c>
      <c r="D276" s="17" t="s">
        <v>63</v>
      </c>
      <c r="E276" s="72" t="s">
        <v>18</v>
      </c>
      <c r="F276" s="73">
        <f>SUM(F277:F280)</f>
        <v>2766.1000000000004</v>
      </c>
      <c r="G276" s="73">
        <f>SUM(G277:G280)</f>
        <v>10.2</v>
      </c>
      <c r="H276" s="17" t="s">
        <v>187</v>
      </c>
      <c r="I276" s="1"/>
    </row>
    <row r="277" spans="1:9" ht="12.75" customHeight="1">
      <c r="A277" s="15"/>
      <c r="B277" s="17"/>
      <c r="C277" s="17"/>
      <c r="D277" s="17"/>
      <c r="E277" s="21" t="s">
        <v>20</v>
      </c>
      <c r="F277" s="73">
        <v>0</v>
      </c>
      <c r="G277" s="73">
        <v>0</v>
      </c>
      <c r="H277" s="17"/>
      <c r="I277" s="1"/>
    </row>
    <row r="278" spans="1:9" ht="13.5" customHeight="1">
      <c r="A278" s="15"/>
      <c r="B278" s="17"/>
      <c r="C278" s="17"/>
      <c r="D278" s="17"/>
      <c r="E278" s="21" t="s">
        <v>21</v>
      </c>
      <c r="F278" s="73">
        <v>0</v>
      </c>
      <c r="G278" s="73">
        <v>0</v>
      </c>
      <c r="H278" s="17"/>
      <c r="I278" s="1"/>
    </row>
    <row r="279" spans="1:9" ht="15.75" customHeight="1">
      <c r="A279" s="15"/>
      <c r="B279" s="17"/>
      <c r="C279" s="17"/>
      <c r="D279" s="17"/>
      <c r="E279" s="21" t="s">
        <v>22</v>
      </c>
      <c r="F279" s="73">
        <f>866.7+1899.4</f>
        <v>2766.1000000000004</v>
      </c>
      <c r="G279" s="73">
        <v>10.2</v>
      </c>
      <c r="H279" s="17"/>
      <c r="I279" s="1"/>
    </row>
    <row r="280" spans="1:9" ht="16.5" customHeight="1">
      <c r="A280" s="15"/>
      <c r="B280" s="17"/>
      <c r="C280" s="17"/>
      <c r="D280" s="17"/>
      <c r="E280" s="21" t="s">
        <v>23</v>
      </c>
      <c r="F280" s="73">
        <v>0</v>
      </c>
      <c r="G280" s="73">
        <v>0</v>
      </c>
      <c r="H280" s="17"/>
      <c r="I280" s="1"/>
    </row>
    <row r="281" spans="1:9" ht="15.75" customHeight="1">
      <c r="A281" s="15" t="s">
        <v>188</v>
      </c>
      <c r="B281" s="74" t="s">
        <v>189</v>
      </c>
      <c r="C281" s="17">
        <v>2021</v>
      </c>
      <c r="D281" s="17" t="s">
        <v>63</v>
      </c>
      <c r="E281" s="18" t="s">
        <v>18</v>
      </c>
      <c r="F281" s="73">
        <f>F285+F284+F283+F282</f>
        <v>1024.7</v>
      </c>
      <c r="G281" s="73">
        <f>G285+G284+G283+G282</f>
        <v>0</v>
      </c>
      <c r="H281" s="17" t="s">
        <v>190</v>
      </c>
      <c r="I281" s="1"/>
    </row>
    <row r="282" spans="1:9" ht="14.25" customHeight="1">
      <c r="A282" s="15"/>
      <c r="B282" s="74"/>
      <c r="C282" s="17"/>
      <c r="D282" s="17"/>
      <c r="E282" s="21" t="s">
        <v>20</v>
      </c>
      <c r="F282" s="73">
        <v>485.5</v>
      </c>
      <c r="G282" s="73">
        <v>0</v>
      </c>
      <c r="H282" s="17"/>
      <c r="I282" s="1"/>
    </row>
    <row r="283" spans="1:9" ht="14.25" customHeight="1">
      <c r="A283" s="15"/>
      <c r="B283" s="74"/>
      <c r="C283" s="17"/>
      <c r="D283" s="17"/>
      <c r="E283" s="21" t="s">
        <v>21</v>
      </c>
      <c r="F283" s="73">
        <v>0</v>
      </c>
      <c r="G283" s="73">
        <v>0</v>
      </c>
      <c r="H283" s="17"/>
      <c r="I283" s="1"/>
    </row>
    <row r="284" spans="1:9" ht="14.25" customHeight="1">
      <c r="A284" s="15"/>
      <c r="B284" s="74"/>
      <c r="C284" s="17"/>
      <c r="D284" s="17"/>
      <c r="E284" s="21" t="s">
        <v>22</v>
      </c>
      <c r="F284" s="73">
        <f>123+151+265.2</f>
        <v>539.2</v>
      </c>
      <c r="G284" s="73">
        <v>0</v>
      </c>
      <c r="H284" s="17"/>
      <c r="I284" s="1"/>
    </row>
    <row r="285" spans="1:9" ht="14.25" customHeight="1">
      <c r="A285" s="15"/>
      <c r="B285" s="74"/>
      <c r="C285" s="17"/>
      <c r="D285" s="17"/>
      <c r="E285" s="21" t="s">
        <v>23</v>
      </c>
      <c r="F285" s="73">
        <v>0</v>
      </c>
      <c r="G285" s="73">
        <v>0</v>
      </c>
      <c r="H285" s="17"/>
      <c r="I285" s="1"/>
    </row>
    <row r="286" spans="1:9" ht="14.25" customHeight="1">
      <c r="A286" s="15" t="s">
        <v>191</v>
      </c>
      <c r="B286" s="20" t="s">
        <v>192</v>
      </c>
      <c r="C286" s="17">
        <v>2021</v>
      </c>
      <c r="D286" s="17" t="s">
        <v>63</v>
      </c>
      <c r="E286" s="18" t="s">
        <v>18</v>
      </c>
      <c r="F286" s="73">
        <f>SUM(F287:F290)</f>
        <v>572.6</v>
      </c>
      <c r="G286" s="73">
        <f>SUM(G287:G290)</f>
        <v>913.1</v>
      </c>
      <c r="H286" s="75" t="s">
        <v>193</v>
      </c>
      <c r="I286" s="1"/>
    </row>
    <row r="287" spans="1:9" ht="14.25" customHeight="1">
      <c r="A287" s="15"/>
      <c r="B287" s="20"/>
      <c r="C287" s="17"/>
      <c r="D287" s="17"/>
      <c r="E287" s="21" t="s">
        <v>20</v>
      </c>
      <c r="F287" s="73">
        <v>0</v>
      </c>
      <c r="G287" s="73">
        <v>0</v>
      </c>
      <c r="H287" s="75"/>
      <c r="I287" s="1"/>
    </row>
    <row r="288" spans="1:9" ht="14.25" customHeight="1">
      <c r="A288" s="15"/>
      <c r="B288" s="20"/>
      <c r="C288" s="17"/>
      <c r="D288" s="17"/>
      <c r="E288" s="21" t="s">
        <v>21</v>
      </c>
      <c r="F288" s="73">
        <v>0</v>
      </c>
      <c r="G288" s="73">
        <v>0</v>
      </c>
      <c r="H288" s="75"/>
      <c r="I288" s="1"/>
    </row>
    <row r="289" spans="1:9" ht="14.25" customHeight="1">
      <c r="A289" s="15"/>
      <c r="B289" s="20"/>
      <c r="C289" s="17"/>
      <c r="D289" s="17"/>
      <c r="E289" s="21" t="s">
        <v>22</v>
      </c>
      <c r="F289" s="73">
        <v>572.6</v>
      </c>
      <c r="G289" s="73">
        <f>77+93.4+176.8+565.9</f>
        <v>913.1</v>
      </c>
      <c r="H289" s="75"/>
      <c r="I289" s="1"/>
    </row>
    <row r="290" spans="1:9" ht="39" customHeight="1">
      <c r="A290" s="15"/>
      <c r="B290" s="20"/>
      <c r="C290" s="17"/>
      <c r="D290" s="17"/>
      <c r="E290" s="21" t="s">
        <v>23</v>
      </c>
      <c r="F290" s="73">
        <v>0</v>
      </c>
      <c r="G290" s="73">
        <v>0</v>
      </c>
      <c r="H290" s="75"/>
      <c r="I290" s="1"/>
    </row>
    <row r="291" spans="1:9" ht="18" customHeight="1">
      <c r="A291" s="15" t="s">
        <v>194</v>
      </c>
      <c r="B291" s="17" t="s">
        <v>195</v>
      </c>
      <c r="C291" s="17">
        <v>2021</v>
      </c>
      <c r="D291" s="17" t="s">
        <v>63</v>
      </c>
      <c r="E291" s="18" t="s">
        <v>18</v>
      </c>
      <c r="F291" s="73">
        <f>SUM(F293:F295)</f>
        <v>395.70000000000005</v>
      </c>
      <c r="G291" s="73">
        <f>SUM(G293:G295)</f>
        <v>0</v>
      </c>
      <c r="H291" s="17" t="s">
        <v>196</v>
      </c>
      <c r="I291" s="1"/>
    </row>
    <row r="292" spans="1:9" ht="13.5" customHeight="1">
      <c r="A292" s="15"/>
      <c r="B292" s="17"/>
      <c r="C292" s="17"/>
      <c r="D292" s="17"/>
      <c r="E292" s="21" t="s">
        <v>20</v>
      </c>
      <c r="F292" s="73">
        <v>0</v>
      </c>
      <c r="G292" s="73">
        <v>0</v>
      </c>
      <c r="H292" s="17"/>
      <c r="I292" s="1"/>
    </row>
    <row r="293" spans="1:9" ht="15.75" customHeight="1">
      <c r="A293" s="15"/>
      <c r="B293" s="17"/>
      <c r="C293" s="17"/>
      <c r="D293" s="17"/>
      <c r="E293" s="21" t="s">
        <v>21</v>
      </c>
      <c r="F293" s="73">
        <v>0</v>
      </c>
      <c r="G293" s="73">
        <v>0</v>
      </c>
      <c r="H293" s="17"/>
      <c r="I293" s="1"/>
    </row>
    <row r="294" spans="1:9" ht="14.25" customHeight="1">
      <c r="A294" s="15"/>
      <c r="B294" s="17"/>
      <c r="C294" s="17"/>
      <c r="D294" s="17"/>
      <c r="E294" s="21" t="s">
        <v>22</v>
      </c>
      <c r="F294" s="73">
        <f>46+95.8+99.9+54+100</f>
        <v>395.70000000000005</v>
      </c>
      <c r="G294" s="73">
        <v>0</v>
      </c>
      <c r="H294" s="17"/>
      <c r="I294" s="1"/>
    </row>
    <row r="295" spans="1:9" ht="12" customHeight="1">
      <c r="A295" s="15"/>
      <c r="B295" s="17"/>
      <c r="C295" s="17"/>
      <c r="D295" s="17"/>
      <c r="E295" s="21" t="s">
        <v>23</v>
      </c>
      <c r="F295" s="73">
        <v>0</v>
      </c>
      <c r="G295" s="73">
        <v>0</v>
      </c>
      <c r="H295" s="17"/>
      <c r="I295" s="1"/>
    </row>
    <row r="296" spans="1:9" ht="13.5" customHeight="1">
      <c r="A296" s="15" t="s">
        <v>197</v>
      </c>
      <c r="B296" s="20" t="s">
        <v>198</v>
      </c>
      <c r="C296" s="17">
        <v>2021</v>
      </c>
      <c r="D296" s="17" t="s">
        <v>63</v>
      </c>
      <c r="E296" s="18" t="s">
        <v>18</v>
      </c>
      <c r="F296" s="73">
        <f>SUM(F297:F300)</f>
        <v>220</v>
      </c>
      <c r="G296" s="73">
        <f>SUM(G297:G300)</f>
        <v>180.5</v>
      </c>
      <c r="H296" s="75" t="s">
        <v>199</v>
      </c>
      <c r="I296" s="1"/>
    </row>
    <row r="297" spans="1:9" ht="14.25" customHeight="1">
      <c r="A297" s="15"/>
      <c r="B297" s="20"/>
      <c r="C297" s="17"/>
      <c r="D297" s="17"/>
      <c r="E297" s="21" t="s">
        <v>20</v>
      </c>
      <c r="F297" s="73">
        <v>0</v>
      </c>
      <c r="G297" s="73">
        <v>0</v>
      </c>
      <c r="H297" s="75"/>
      <c r="I297" s="1"/>
    </row>
    <row r="298" spans="1:9" ht="17.25" customHeight="1">
      <c r="A298" s="15"/>
      <c r="B298" s="20"/>
      <c r="C298" s="17"/>
      <c r="D298" s="17"/>
      <c r="E298" s="21" t="s">
        <v>21</v>
      </c>
      <c r="F298" s="73">
        <f>27+193</f>
        <v>220</v>
      </c>
      <c r="G298" s="73">
        <f>24+107+28.5+21</f>
        <v>180.5</v>
      </c>
      <c r="H298" s="75"/>
      <c r="I298" s="1"/>
    </row>
    <row r="299" spans="1:9" ht="16.5" customHeight="1">
      <c r="A299" s="15"/>
      <c r="B299" s="20"/>
      <c r="C299" s="17"/>
      <c r="D299" s="17"/>
      <c r="E299" s="21" t="s">
        <v>22</v>
      </c>
      <c r="F299" s="73">
        <v>0</v>
      </c>
      <c r="G299" s="73">
        <v>0</v>
      </c>
      <c r="H299" s="75"/>
      <c r="I299" s="1"/>
    </row>
    <row r="300" spans="1:9" ht="16.5" customHeight="1">
      <c r="A300" s="15"/>
      <c r="B300" s="20"/>
      <c r="C300" s="17"/>
      <c r="D300" s="17"/>
      <c r="E300" s="21" t="s">
        <v>23</v>
      </c>
      <c r="F300" s="73">
        <v>0</v>
      </c>
      <c r="G300" s="73">
        <v>0</v>
      </c>
      <c r="H300" s="75"/>
      <c r="I300" s="1"/>
    </row>
    <row r="301" spans="1:9" ht="18" customHeight="1">
      <c r="A301" s="15" t="s">
        <v>200</v>
      </c>
      <c r="B301" s="20" t="s">
        <v>201</v>
      </c>
      <c r="C301" s="17">
        <v>2021</v>
      </c>
      <c r="D301" s="17" t="s">
        <v>63</v>
      </c>
      <c r="E301" s="18" t="s">
        <v>18</v>
      </c>
      <c r="F301" s="73">
        <f>SUM(F302:F305)</f>
        <v>723</v>
      </c>
      <c r="G301" s="73">
        <f>SUM(G302:G305)</f>
        <v>0</v>
      </c>
      <c r="H301" s="75" t="s">
        <v>202</v>
      </c>
      <c r="I301" s="1"/>
    </row>
    <row r="302" spans="1:9" ht="16.5" customHeight="1">
      <c r="A302" s="15"/>
      <c r="B302" s="20"/>
      <c r="C302" s="17"/>
      <c r="D302" s="17"/>
      <c r="E302" s="21" t="s">
        <v>20</v>
      </c>
      <c r="F302" s="73">
        <v>0</v>
      </c>
      <c r="G302" s="73">
        <v>0</v>
      </c>
      <c r="H302" s="75"/>
      <c r="I302" s="1"/>
    </row>
    <row r="303" spans="1:9" ht="16.5" customHeight="1">
      <c r="A303" s="15"/>
      <c r="B303" s="20"/>
      <c r="C303" s="17"/>
      <c r="D303" s="17"/>
      <c r="E303" s="21" t="s">
        <v>21</v>
      </c>
      <c r="F303" s="73">
        <v>0</v>
      </c>
      <c r="G303" s="73">
        <v>0</v>
      </c>
      <c r="H303" s="75"/>
      <c r="I303" s="1"/>
    </row>
    <row r="304" spans="1:9" ht="14.25" customHeight="1">
      <c r="A304" s="15"/>
      <c r="B304" s="20"/>
      <c r="C304" s="17"/>
      <c r="D304" s="17"/>
      <c r="E304" s="21" t="s">
        <v>22</v>
      </c>
      <c r="F304" s="73">
        <v>723</v>
      </c>
      <c r="G304" s="73">
        <v>0</v>
      </c>
      <c r="H304" s="75"/>
      <c r="I304" s="1"/>
    </row>
    <row r="305" spans="1:9" ht="14.25" customHeight="1">
      <c r="A305" s="15"/>
      <c r="B305" s="20"/>
      <c r="C305" s="17"/>
      <c r="D305" s="17"/>
      <c r="E305" s="21" t="s">
        <v>23</v>
      </c>
      <c r="F305" s="73">
        <v>0</v>
      </c>
      <c r="G305" s="73">
        <v>0</v>
      </c>
      <c r="H305" s="75"/>
      <c r="I305" s="1"/>
    </row>
    <row r="306" spans="1:9" ht="14.25" customHeight="1">
      <c r="A306" s="15" t="s">
        <v>203</v>
      </c>
      <c r="B306" s="20" t="s">
        <v>204</v>
      </c>
      <c r="C306" s="17">
        <v>2021</v>
      </c>
      <c r="D306" s="17" t="s">
        <v>63</v>
      </c>
      <c r="E306" s="18" t="s">
        <v>18</v>
      </c>
      <c r="F306" s="73">
        <f>SUM(F307:F310)</f>
        <v>335.6</v>
      </c>
      <c r="G306" s="73">
        <f>SUM(G307:G310)</f>
        <v>2</v>
      </c>
      <c r="H306" s="75" t="s">
        <v>205</v>
      </c>
      <c r="I306" s="1"/>
    </row>
    <row r="307" spans="1:9" ht="14.25" customHeight="1">
      <c r="A307" s="15"/>
      <c r="B307" s="20"/>
      <c r="C307" s="17"/>
      <c r="D307" s="17"/>
      <c r="E307" s="21" t="s">
        <v>20</v>
      </c>
      <c r="F307" s="73">
        <v>257.3</v>
      </c>
      <c r="G307" s="73">
        <v>0</v>
      </c>
      <c r="H307" s="75"/>
      <c r="I307" s="1"/>
    </row>
    <row r="308" spans="1:9" ht="14.25" customHeight="1">
      <c r="A308" s="15"/>
      <c r="B308" s="20"/>
      <c r="C308" s="17"/>
      <c r="D308" s="17"/>
      <c r="E308" s="21" t="s">
        <v>21</v>
      </c>
      <c r="F308" s="73">
        <v>0</v>
      </c>
      <c r="G308" s="73">
        <v>0</v>
      </c>
      <c r="H308" s="75"/>
      <c r="I308" s="1"/>
    </row>
    <row r="309" spans="1:9" ht="14.25" customHeight="1">
      <c r="A309" s="15"/>
      <c r="B309" s="20"/>
      <c r="C309" s="17"/>
      <c r="D309" s="17"/>
      <c r="E309" s="21" t="s">
        <v>22</v>
      </c>
      <c r="F309" s="73">
        <v>78.3</v>
      </c>
      <c r="G309" s="73">
        <v>2</v>
      </c>
      <c r="H309" s="75"/>
      <c r="I309" s="1"/>
    </row>
    <row r="310" spans="1:9" ht="14.25" customHeight="1">
      <c r="A310" s="15"/>
      <c r="B310" s="20"/>
      <c r="C310" s="17"/>
      <c r="D310" s="17"/>
      <c r="E310" s="21" t="s">
        <v>23</v>
      </c>
      <c r="F310" s="73">
        <v>0</v>
      </c>
      <c r="G310" s="73">
        <v>0</v>
      </c>
      <c r="H310" s="75"/>
      <c r="I310" s="1"/>
    </row>
    <row r="311" spans="1:9" ht="14.25" customHeight="1">
      <c r="A311" s="15" t="s">
        <v>206</v>
      </c>
      <c r="B311" s="20" t="s">
        <v>207</v>
      </c>
      <c r="C311" s="17">
        <v>2021</v>
      </c>
      <c r="D311" s="17" t="s">
        <v>63</v>
      </c>
      <c r="E311" s="18" t="s">
        <v>18</v>
      </c>
      <c r="F311" s="73">
        <f>SUM(F312:F315)</f>
        <v>706.4</v>
      </c>
      <c r="G311" s="73">
        <f>SUM(G312:G315)</f>
        <v>128.7</v>
      </c>
      <c r="H311" s="75" t="s">
        <v>208</v>
      </c>
      <c r="I311" s="1"/>
    </row>
    <row r="312" spans="1:9" ht="14.25" customHeight="1">
      <c r="A312" s="15"/>
      <c r="B312" s="20"/>
      <c r="C312" s="17"/>
      <c r="D312" s="17"/>
      <c r="E312" s="21" t="s">
        <v>20</v>
      </c>
      <c r="F312" s="73">
        <v>0</v>
      </c>
      <c r="G312" s="73">
        <v>0</v>
      </c>
      <c r="H312" s="75"/>
      <c r="I312" s="1"/>
    </row>
    <row r="313" spans="1:9" ht="14.25" customHeight="1">
      <c r="A313" s="15"/>
      <c r="B313" s="20"/>
      <c r="C313" s="17"/>
      <c r="D313" s="17"/>
      <c r="E313" s="21" t="s">
        <v>21</v>
      </c>
      <c r="F313" s="73">
        <v>0</v>
      </c>
      <c r="G313" s="73">
        <v>0</v>
      </c>
      <c r="H313" s="75"/>
      <c r="I313" s="1"/>
    </row>
    <row r="314" spans="1:9" ht="14.25" customHeight="1">
      <c r="A314" s="15"/>
      <c r="B314" s="20"/>
      <c r="C314" s="17"/>
      <c r="D314" s="17"/>
      <c r="E314" s="21" t="s">
        <v>22</v>
      </c>
      <c r="F314" s="73">
        <v>706.4</v>
      </c>
      <c r="G314" s="73">
        <f>73.5+31.5+23.7</f>
        <v>128.7</v>
      </c>
      <c r="H314" s="75"/>
      <c r="I314" s="1"/>
    </row>
    <row r="315" spans="1:9" ht="14.25" customHeight="1">
      <c r="A315" s="15"/>
      <c r="B315" s="20"/>
      <c r="C315" s="17"/>
      <c r="D315" s="17"/>
      <c r="E315" s="21" t="s">
        <v>23</v>
      </c>
      <c r="F315" s="73">
        <v>0</v>
      </c>
      <c r="G315" s="73">
        <v>0</v>
      </c>
      <c r="H315" s="75"/>
      <c r="I315" s="1"/>
    </row>
    <row r="316" spans="1:9" ht="16.5" customHeight="1">
      <c r="A316" s="24" t="s">
        <v>209</v>
      </c>
      <c r="B316" s="24"/>
      <c r="C316" s="24"/>
      <c r="D316" s="24"/>
      <c r="E316" s="24"/>
      <c r="F316" s="24"/>
      <c r="G316" s="24"/>
      <c r="H316" s="24"/>
      <c r="I316" s="1"/>
    </row>
    <row r="317" spans="1:9" ht="15.75" customHeight="1">
      <c r="A317" s="38"/>
      <c r="B317" s="39" t="s">
        <v>210</v>
      </c>
      <c r="C317" s="40"/>
      <c r="D317" s="40"/>
      <c r="E317" s="41" t="s">
        <v>18</v>
      </c>
      <c r="F317" s="42">
        <f aca="true" t="shared" si="15" ref="F317:F321">F90+F95+F100+F105+F110+F115+F120+F125+F130+F137+F142+F147+F152+F157+F162+F167+F172+F177+F182+F187+F192+F197+F202+F207+F212+F218+F223+F228+F233+F238+F243+F248+F255+F260+F265+F270+F276+F281+F286+F291+F296+F301+F306+F311</f>
        <v>126370.763</v>
      </c>
      <c r="G317" s="42">
        <f aca="true" t="shared" si="16" ref="G317:G318">G90+G95+G100+G105+G110+G115+G120+G125+G130+G137+G142+G147+G152+G157+G162+G167+G172+G177+G182+G187+G192+G197+G202+G207+G212+G218+G223+G228+G233+G238+G243+G248+G255+G260+G265+G270+G276+G281+G286+G291+G296+G301+G306+G311</f>
        <v>57832.95699999999</v>
      </c>
      <c r="H317" s="42">
        <f aca="true" t="shared" si="17" ref="H317:H321">G317*100/F317</f>
        <v>45.76450725394447</v>
      </c>
      <c r="I317" s="1"/>
    </row>
    <row r="318" spans="1:9" ht="35.25" customHeight="1">
      <c r="A318" s="38"/>
      <c r="B318" s="39"/>
      <c r="C318" s="40"/>
      <c r="D318" s="40"/>
      <c r="E318" s="43" t="s">
        <v>20</v>
      </c>
      <c r="F318" s="42">
        <f t="shared" si="15"/>
        <v>40742.8</v>
      </c>
      <c r="G318" s="42">
        <f t="shared" si="16"/>
        <v>11119.99</v>
      </c>
      <c r="H318" s="42">
        <f t="shared" si="17"/>
        <v>27.293141364854648</v>
      </c>
      <c r="I318" s="1"/>
    </row>
    <row r="319" spans="1:9" ht="14.25" customHeight="1">
      <c r="A319" s="38"/>
      <c r="B319" s="39"/>
      <c r="C319" s="40"/>
      <c r="D319" s="40"/>
      <c r="E319" s="43" t="s">
        <v>21</v>
      </c>
      <c r="F319" s="42">
        <f t="shared" si="15"/>
        <v>13217.5</v>
      </c>
      <c r="G319" s="42">
        <f aca="true" t="shared" si="18" ref="G319:G320">G92+G97+G102+G107+G112+G117+G122+G127+G132+G139+G144+G149+G154+G159+G164+G169+G174+G179+G184+G189+G194+G199+G204+G209+G214+G220+G225+G230+G235+G240+G245+G250+G257+G278+G283+G303</f>
        <v>0</v>
      </c>
      <c r="H319" s="42">
        <f t="shared" si="17"/>
        <v>0</v>
      </c>
      <c r="I319" s="1"/>
    </row>
    <row r="320" spans="1:9" ht="14.25" customHeight="1">
      <c r="A320" s="38"/>
      <c r="B320" s="39"/>
      <c r="C320" s="40"/>
      <c r="D320" s="40"/>
      <c r="E320" s="43" t="s">
        <v>22</v>
      </c>
      <c r="F320" s="42">
        <f t="shared" si="15"/>
        <v>70527.46299999999</v>
      </c>
      <c r="G320" s="42">
        <f t="shared" si="18"/>
        <v>44582.166999999994</v>
      </c>
      <c r="H320" s="42">
        <f t="shared" si="17"/>
        <v>63.21249213232014</v>
      </c>
      <c r="I320" s="1"/>
    </row>
    <row r="321" spans="1:9" ht="14.25" customHeight="1">
      <c r="A321" s="38"/>
      <c r="B321" s="39"/>
      <c r="C321" s="40"/>
      <c r="D321" s="40"/>
      <c r="E321" s="43" t="s">
        <v>23</v>
      </c>
      <c r="F321" s="42">
        <f t="shared" si="15"/>
        <v>1883</v>
      </c>
      <c r="G321" s="42">
        <f>G94+G99+G104+G109+G114+G119+G141+G146+G151+G156+G222+G227+G232+G237+G242+G247+G252+G259+G264+G269+G280+G285+G305</f>
        <v>783.6</v>
      </c>
      <c r="H321" s="42">
        <f t="shared" si="17"/>
        <v>41.614445034519385</v>
      </c>
      <c r="I321" s="1"/>
    </row>
    <row r="322" spans="1:9" ht="16.5" customHeight="1">
      <c r="A322" s="76" t="s">
        <v>211</v>
      </c>
      <c r="B322" s="76"/>
      <c r="C322" s="76"/>
      <c r="D322" s="76"/>
      <c r="E322" s="76"/>
      <c r="F322" s="76"/>
      <c r="G322" s="76"/>
      <c r="H322" s="76"/>
      <c r="I322" s="1"/>
    </row>
    <row r="323" spans="1:9" ht="16.5" customHeight="1">
      <c r="A323" s="24" t="s">
        <v>212</v>
      </c>
      <c r="B323" s="24"/>
      <c r="C323" s="24"/>
      <c r="D323" s="24"/>
      <c r="E323" s="24"/>
      <c r="F323" s="24"/>
      <c r="G323" s="24"/>
      <c r="H323" s="24"/>
      <c r="I323" s="1"/>
    </row>
    <row r="324" spans="1:9" ht="16.5" customHeight="1">
      <c r="A324" s="24" t="s">
        <v>213</v>
      </c>
      <c r="B324" s="24"/>
      <c r="C324" s="24"/>
      <c r="D324" s="24"/>
      <c r="E324" s="24"/>
      <c r="F324" s="24"/>
      <c r="G324" s="24"/>
      <c r="H324" s="24"/>
      <c r="I324" s="1"/>
    </row>
    <row r="325" spans="1:9" ht="15.75" customHeight="1">
      <c r="A325" s="77" t="s">
        <v>214</v>
      </c>
      <c r="B325" s="29" t="s">
        <v>215</v>
      </c>
      <c r="C325" s="29" t="s">
        <v>16</v>
      </c>
      <c r="D325" s="29" t="s">
        <v>216</v>
      </c>
      <c r="E325" s="30" t="s">
        <v>18</v>
      </c>
      <c r="F325" s="31">
        <v>0</v>
      </c>
      <c r="G325" s="31">
        <v>0</v>
      </c>
      <c r="H325" s="28" t="s">
        <v>217</v>
      </c>
      <c r="I325" s="1"/>
    </row>
    <row r="326" spans="1:9" ht="14.25" customHeight="1">
      <c r="A326" s="77"/>
      <c r="B326" s="29"/>
      <c r="C326" s="29"/>
      <c r="D326" s="29"/>
      <c r="E326" s="33" t="s">
        <v>20</v>
      </c>
      <c r="F326" s="31">
        <v>0</v>
      </c>
      <c r="G326" s="31">
        <v>0</v>
      </c>
      <c r="H326" s="28"/>
      <c r="I326" s="1"/>
    </row>
    <row r="327" spans="1:9" ht="14.25" customHeight="1">
      <c r="A327" s="77"/>
      <c r="B327" s="29"/>
      <c r="C327" s="29"/>
      <c r="D327" s="29"/>
      <c r="E327" s="33" t="s">
        <v>21</v>
      </c>
      <c r="F327" s="31">
        <v>0</v>
      </c>
      <c r="G327" s="31">
        <v>0</v>
      </c>
      <c r="H327" s="28"/>
      <c r="I327" s="1"/>
    </row>
    <row r="328" spans="1:9" ht="14.25" customHeight="1">
      <c r="A328" s="77"/>
      <c r="B328" s="29"/>
      <c r="C328" s="29"/>
      <c r="D328" s="29"/>
      <c r="E328" s="33" t="s">
        <v>22</v>
      </c>
      <c r="F328" s="31">
        <v>0</v>
      </c>
      <c r="G328" s="31">
        <v>0</v>
      </c>
      <c r="H328" s="28"/>
      <c r="I328" s="1"/>
    </row>
    <row r="329" spans="1:9" ht="14.25" customHeight="1">
      <c r="A329" s="77"/>
      <c r="B329" s="29"/>
      <c r="C329" s="29"/>
      <c r="D329" s="29"/>
      <c r="E329" s="33" t="s">
        <v>23</v>
      </c>
      <c r="F329" s="31">
        <v>0</v>
      </c>
      <c r="G329" s="31">
        <v>0</v>
      </c>
      <c r="H329" s="28"/>
      <c r="I329" s="1"/>
    </row>
    <row r="330" spans="1:9" ht="24.75" customHeight="1">
      <c r="A330" s="78" t="s">
        <v>218</v>
      </c>
      <c r="B330" s="29" t="s">
        <v>219</v>
      </c>
      <c r="C330" s="29" t="s">
        <v>16</v>
      </c>
      <c r="D330" s="29" t="s">
        <v>220</v>
      </c>
      <c r="E330" s="30" t="s">
        <v>18</v>
      </c>
      <c r="F330" s="31">
        <f>F334+F333+F332+F331</f>
        <v>130</v>
      </c>
      <c r="G330" s="31">
        <f>G334+G333+G332+G331</f>
        <v>0</v>
      </c>
      <c r="H330" s="28" t="s">
        <v>221</v>
      </c>
      <c r="I330" s="1"/>
    </row>
    <row r="331" spans="1:9" ht="24" customHeight="1">
      <c r="A331" s="78"/>
      <c r="B331" s="29"/>
      <c r="C331" s="29"/>
      <c r="D331" s="29"/>
      <c r="E331" s="33" t="s">
        <v>20</v>
      </c>
      <c r="F331" s="31">
        <v>0</v>
      </c>
      <c r="G331" s="31">
        <v>0</v>
      </c>
      <c r="H331" s="28"/>
      <c r="I331" s="1"/>
    </row>
    <row r="332" spans="1:9" ht="24" customHeight="1">
      <c r="A332" s="78"/>
      <c r="B332" s="29"/>
      <c r="C332" s="29"/>
      <c r="D332" s="29"/>
      <c r="E332" s="33" t="s">
        <v>21</v>
      </c>
      <c r="F332" s="31">
        <v>0</v>
      </c>
      <c r="G332" s="31">
        <v>0</v>
      </c>
      <c r="H332" s="28"/>
      <c r="I332" s="1"/>
    </row>
    <row r="333" spans="1:9" ht="24" customHeight="1">
      <c r="A333" s="78"/>
      <c r="B333" s="29"/>
      <c r="C333" s="29"/>
      <c r="D333" s="29"/>
      <c r="E333" s="33" t="s">
        <v>22</v>
      </c>
      <c r="F333" s="31">
        <v>0</v>
      </c>
      <c r="G333" s="31">
        <v>0</v>
      </c>
      <c r="H333" s="28"/>
      <c r="I333" s="1"/>
    </row>
    <row r="334" spans="1:9" ht="38.25" customHeight="1">
      <c r="A334" s="78"/>
      <c r="B334" s="29"/>
      <c r="C334" s="29"/>
      <c r="D334" s="29"/>
      <c r="E334" s="33" t="s">
        <v>23</v>
      </c>
      <c r="F334" s="31">
        <v>130</v>
      </c>
      <c r="G334" s="31">
        <v>0</v>
      </c>
      <c r="H334" s="28"/>
      <c r="I334" s="1"/>
    </row>
    <row r="335" spans="1:9" ht="21.75" customHeight="1">
      <c r="A335" s="78" t="s">
        <v>222</v>
      </c>
      <c r="B335" s="29" t="s">
        <v>223</v>
      </c>
      <c r="C335" s="29" t="s">
        <v>16</v>
      </c>
      <c r="D335" s="29" t="s">
        <v>224</v>
      </c>
      <c r="E335" s="30" t="s">
        <v>18</v>
      </c>
      <c r="F335" s="31">
        <f>F339+F338+F337+F336</f>
        <v>80</v>
      </c>
      <c r="G335" s="31">
        <f>G339+G338+G337+G336</f>
        <v>6.9</v>
      </c>
      <c r="H335" s="28" t="s">
        <v>225</v>
      </c>
      <c r="I335" s="1"/>
    </row>
    <row r="336" spans="1:9" ht="20.25" customHeight="1">
      <c r="A336" s="78"/>
      <c r="B336" s="29"/>
      <c r="C336" s="29"/>
      <c r="D336" s="29"/>
      <c r="E336" s="33" t="s">
        <v>20</v>
      </c>
      <c r="F336" s="31">
        <v>0</v>
      </c>
      <c r="G336" s="31">
        <v>0</v>
      </c>
      <c r="H336" s="28"/>
      <c r="I336" s="1"/>
    </row>
    <row r="337" spans="1:9" ht="20.25" customHeight="1">
      <c r="A337" s="78"/>
      <c r="B337" s="29"/>
      <c r="C337" s="29"/>
      <c r="D337" s="29"/>
      <c r="E337" s="33" t="s">
        <v>21</v>
      </c>
      <c r="F337" s="31">
        <v>0</v>
      </c>
      <c r="G337" s="31">
        <v>0</v>
      </c>
      <c r="H337" s="28"/>
      <c r="I337" s="1"/>
    </row>
    <row r="338" spans="1:9" ht="20.25" customHeight="1">
      <c r="A338" s="78"/>
      <c r="B338" s="29"/>
      <c r="C338" s="29"/>
      <c r="D338" s="29"/>
      <c r="E338" s="33" t="s">
        <v>22</v>
      </c>
      <c r="F338" s="31">
        <v>0</v>
      </c>
      <c r="G338" s="31">
        <v>0</v>
      </c>
      <c r="H338" s="28"/>
      <c r="I338" s="1"/>
    </row>
    <row r="339" spans="1:9" ht="20.25" customHeight="1">
      <c r="A339" s="78"/>
      <c r="B339" s="29"/>
      <c r="C339" s="29"/>
      <c r="D339" s="29"/>
      <c r="E339" s="33" t="s">
        <v>23</v>
      </c>
      <c r="F339" s="31">
        <v>80</v>
      </c>
      <c r="G339" s="31">
        <v>6.9</v>
      </c>
      <c r="H339" s="28"/>
      <c r="I339" s="1"/>
    </row>
    <row r="340" spans="1:9" ht="15.75" customHeight="1">
      <c r="A340" s="78" t="s">
        <v>226</v>
      </c>
      <c r="B340" s="29" t="s">
        <v>227</v>
      </c>
      <c r="C340" s="29" t="s">
        <v>16</v>
      </c>
      <c r="D340" s="29" t="s">
        <v>228</v>
      </c>
      <c r="E340" s="30" t="s">
        <v>18</v>
      </c>
      <c r="F340" s="79">
        <f>F341+F342+F343+F344</f>
        <v>150</v>
      </c>
      <c r="G340" s="31">
        <f>G344+G343+G342+G341</f>
        <v>0</v>
      </c>
      <c r="H340" s="28" t="s">
        <v>229</v>
      </c>
      <c r="I340" s="1"/>
    </row>
    <row r="341" spans="1:9" ht="14.25" customHeight="1">
      <c r="A341" s="78"/>
      <c r="B341" s="29"/>
      <c r="C341" s="29"/>
      <c r="D341" s="29"/>
      <c r="E341" s="33" t="s">
        <v>20</v>
      </c>
      <c r="F341" s="79">
        <f aca="true" t="shared" si="19" ref="F341:F343">H341+I341+J341</f>
        <v>0</v>
      </c>
      <c r="G341" s="31">
        <v>0</v>
      </c>
      <c r="H341" s="28"/>
      <c r="I341" s="1"/>
    </row>
    <row r="342" spans="1:9" ht="14.25" customHeight="1">
      <c r="A342" s="78"/>
      <c r="B342" s="29"/>
      <c r="C342" s="29"/>
      <c r="D342" s="29"/>
      <c r="E342" s="33" t="s">
        <v>21</v>
      </c>
      <c r="F342" s="79">
        <f t="shared" si="19"/>
        <v>0</v>
      </c>
      <c r="G342" s="31">
        <v>0</v>
      </c>
      <c r="H342" s="28"/>
      <c r="I342" s="1"/>
    </row>
    <row r="343" spans="1:9" ht="14.25" customHeight="1">
      <c r="A343" s="78"/>
      <c r="B343" s="29"/>
      <c r="C343" s="29"/>
      <c r="D343" s="29"/>
      <c r="E343" s="33" t="s">
        <v>22</v>
      </c>
      <c r="F343" s="79">
        <f t="shared" si="19"/>
        <v>0</v>
      </c>
      <c r="G343" s="31">
        <v>0</v>
      </c>
      <c r="H343" s="28"/>
      <c r="I343" s="1"/>
    </row>
    <row r="344" spans="1:9" ht="14.25" customHeight="1">
      <c r="A344" s="78"/>
      <c r="B344" s="29"/>
      <c r="C344" s="29"/>
      <c r="D344" s="29"/>
      <c r="E344" s="33" t="s">
        <v>23</v>
      </c>
      <c r="F344" s="79">
        <v>150</v>
      </c>
      <c r="G344" s="31">
        <v>0</v>
      </c>
      <c r="H344" s="28"/>
      <c r="I344" s="1"/>
    </row>
    <row r="345" spans="1:9" ht="15.75" customHeight="1">
      <c r="A345" s="78" t="s">
        <v>230</v>
      </c>
      <c r="B345" s="29" t="s">
        <v>231</v>
      </c>
      <c r="C345" s="29" t="s">
        <v>16</v>
      </c>
      <c r="D345" s="29" t="s">
        <v>228</v>
      </c>
      <c r="E345" s="30" t="s">
        <v>18</v>
      </c>
      <c r="F345" s="79">
        <f>F346+F347+F348+F349</f>
        <v>0</v>
      </c>
      <c r="G345" s="31">
        <f>G349+G348+G347+G346</f>
        <v>0</v>
      </c>
      <c r="H345" s="28" t="s">
        <v>232</v>
      </c>
      <c r="I345" s="1"/>
    </row>
    <row r="346" spans="1:9" ht="14.25" customHeight="1">
      <c r="A346" s="78"/>
      <c r="B346" s="29"/>
      <c r="C346" s="29"/>
      <c r="D346" s="29"/>
      <c r="E346" s="33" t="s">
        <v>20</v>
      </c>
      <c r="F346" s="79">
        <f aca="true" t="shared" si="20" ref="F346:F348">H346+I346+J346</f>
        <v>0</v>
      </c>
      <c r="G346" s="31">
        <v>0</v>
      </c>
      <c r="H346" s="28"/>
      <c r="I346" s="1"/>
    </row>
    <row r="347" spans="1:9" ht="14.25" customHeight="1">
      <c r="A347" s="78"/>
      <c r="B347" s="29"/>
      <c r="C347" s="29"/>
      <c r="D347" s="29"/>
      <c r="E347" s="33" t="s">
        <v>21</v>
      </c>
      <c r="F347" s="79">
        <f t="shared" si="20"/>
        <v>0</v>
      </c>
      <c r="G347" s="31">
        <v>0</v>
      </c>
      <c r="H347" s="28"/>
      <c r="I347" s="1"/>
    </row>
    <row r="348" spans="1:9" ht="14.25" customHeight="1">
      <c r="A348" s="78"/>
      <c r="B348" s="29"/>
      <c r="C348" s="29"/>
      <c r="D348" s="29"/>
      <c r="E348" s="33" t="s">
        <v>22</v>
      </c>
      <c r="F348" s="79">
        <f t="shared" si="20"/>
        <v>0</v>
      </c>
      <c r="G348" s="31">
        <v>0</v>
      </c>
      <c r="H348" s="28"/>
      <c r="I348" s="1"/>
    </row>
    <row r="349" spans="1:9" ht="14.25" customHeight="1">
      <c r="A349" s="78"/>
      <c r="B349" s="29"/>
      <c r="C349" s="29"/>
      <c r="D349" s="29"/>
      <c r="E349" s="33" t="s">
        <v>23</v>
      </c>
      <c r="F349" s="79">
        <v>0</v>
      </c>
      <c r="G349" s="31">
        <v>0</v>
      </c>
      <c r="H349" s="28"/>
      <c r="I349" s="1"/>
    </row>
    <row r="350" spans="1:9" ht="15.75" customHeight="1">
      <c r="A350" s="78" t="s">
        <v>233</v>
      </c>
      <c r="B350" s="29" t="s">
        <v>234</v>
      </c>
      <c r="C350" s="29" t="s">
        <v>16</v>
      </c>
      <c r="D350" s="29" t="s">
        <v>48</v>
      </c>
      <c r="E350" s="30" t="s">
        <v>18</v>
      </c>
      <c r="F350" s="79">
        <f>F351+F352+F353+F354</f>
        <v>0</v>
      </c>
      <c r="G350" s="31">
        <f>G354+G353+G352+G351</f>
        <v>0</v>
      </c>
      <c r="H350" s="28" t="s">
        <v>235</v>
      </c>
      <c r="I350" s="1"/>
    </row>
    <row r="351" spans="1:9" ht="14.25" customHeight="1">
      <c r="A351" s="78"/>
      <c r="B351" s="29"/>
      <c r="C351" s="29"/>
      <c r="D351" s="29"/>
      <c r="E351" s="33" t="s">
        <v>20</v>
      </c>
      <c r="F351" s="79">
        <f aca="true" t="shared" si="21" ref="F351:F353">H351+I351+J351</f>
        <v>0</v>
      </c>
      <c r="G351" s="31">
        <v>0</v>
      </c>
      <c r="H351" s="28"/>
      <c r="I351" s="1"/>
    </row>
    <row r="352" spans="1:9" ht="14.25" customHeight="1">
      <c r="A352" s="78"/>
      <c r="B352" s="29"/>
      <c r="C352" s="29"/>
      <c r="D352" s="29"/>
      <c r="E352" s="33" t="s">
        <v>21</v>
      </c>
      <c r="F352" s="79">
        <f t="shared" si="21"/>
        <v>0</v>
      </c>
      <c r="G352" s="31">
        <v>0</v>
      </c>
      <c r="H352" s="28"/>
      <c r="I352" s="1"/>
    </row>
    <row r="353" spans="1:9" ht="14.25" customHeight="1">
      <c r="A353" s="78"/>
      <c r="B353" s="29"/>
      <c r="C353" s="29"/>
      <c r="D353" s="29"/>
      <c r="E353" s="33" t="s">
        <v>22</v>
      </c>
      <c r="F353" s="79">
        <f t="shared" si="21"/>
        <v>0</v>
      </c>
      <c r="G353" s="31">
        <v>0</v>
      </c>
      <c r="H353" s="28"/>
      <c r="I353" s="1"/>
    </row>
    <row r="354" spans="1:9" ht="14.25" customHeight="1">
      <c r="A354" s="78"/>
      <c r="B354" s="29"/>
      <c r="C354" s="29"/>
      <c r="D354" s="29"/>
      <c r="E354" s="33" t="s">
        <v>23</v>
      </c>
      <c r="F354" s="79">
        <v>0</v>
      </c>
      <c r="G354" s="31">
        <v>0</v>
      </c>
      <c r="H354" s="28"/>
      <c r="I354" s="1"/>
    </row>
    <row r="355" spans="1:9" ht="16.5" customHeight="1">
      <c r="A355" s="45" t="s">
        <v>236</v>
      </c>
      <c r="B355" s="45"/>
      <c r="C355" s="45"/>
      <c r="D355" s="45"/>
      <c r="E355" s="45"/>
      <c r="F355" s="45"/>
      <c r="G355" s="45"/>
      <c r="H355" s="45"/>
      <c r="I355" s="1"/>
    </row>
    <row r="356" spans="1:9" ht="16.5" customHeight="1">
      <c r="A356" s="45" t="s">
        <v>237</v>
      </c>
      <c r="B356" s="45"/>
      <c r="C356" s="45"/>
      <c r="D356" s="45"/>
      <c r="E356" s="45"/>
      <c r="F356" s="45"/>
      <c r="G356" s="45"/>
      <c r="H356" s="45"/>
      <c r="I356" s="1"/>
    </row>
    <row r="357" spans="1:9" ht="18.75" customHeight="1">
      <c r="A357" s="77" t="s">
        <v>238</v>
      </c>
      <c r="B357" s="29" t="s">
        <v>239</v>
      </c>
      <c r="C357" s="29" t="s">
        <v>16</v>
      </c>
      <c r="D357" s="29" t="s">
        <v>240</v>
      </c>
      <c r="E357" s="30" t="s">
        <v>18</v>
      </c>
      <c r="F357" s="80">
        <f>F358+F359+F360+F361</f>
        <v>1000</v>
      </c>
      <c r="G357" s="80">
        <f>G361+G360+G359</f>
        <v>57.2</v>
      </c>
      <c r="H357" s="81" t="s">
        <v>241</v>
      </c>
      <c r="I357" s="1"/>
    </row>
    <row r="358" spans="1:9" ht="21" customHeight="1">
      <c r="A358" s="77"/>
      <c r="B358" s="29"/>
      <c r="C358" s="29"/>
      <c r="D358" s="29"/>
      <c r="E358" s="33" t="s">
        <v>20</v>
      </c>
      <c r="F358" s="80">
        <f aca="true" t="shared" si="22" ref="F358:F359">H358+I358+J358</f>
        <v>0</v>
      </c>
      <c r="G358" s="80">
        <f>I358+J358+K358</f>
        <v>0</v>
      </c>
      <c r="H358" s="81"/>
      <c r="I358" s="1"/>
    </row>
    <row r="359" spans="1:9" ht="33" customHeight="1">
      <c r="A359" s="77"/>
      <c r="B359" s="29"/>
      <c r="C359" s="29"/>
      <c r="D359" s="29"/>
      <c r="E359" s="33" t="s">
        <v>21</v>
      </c>
      <c r="F359" s="80">
        <f t="shared" si="22"/>
        <v>0</v>
      </c>
      <c r="G359" s="53">
        <v>0</v>
      </c>
      <c r="H359" s="81"/>
      <c r="I359" s="1"/>
    </row>
    <row r="360" spans="1:9" ht="36.75" customHeight="1">
      <c r="A360" s="77"/>
      <c r="B360" s="29"/>
      <c r="C360" s="29"/>
      <c r="D360" s="29"/>
      <c r="E360" s="33" t="s">
        <v>22</v>
      </c>
      <c r="F360" s="80">
        <v>1000</v>
      </c>
      <c r="G360" s="82">
        <v>57.2</v>
      </c>
      <c r="H360" s="81"/>
      <c r="I360" s="1"/>
    </row>
    <row r="361" spans="1:9" ht="81" customHeight="1">
      <c r="A361" s="77"/>
      <c r="B361" s="29"/>
      <c r="C361" s="29"/>
      <c r="D361" s="29"/>
      <c r="E361" s="33" t="s">
        <v>23</v>
      </c>
      <c r="F361" s="80">
        <f>H361+I361+J361</f>
        <v>0</v>
      </c>
      <c r="G361" s="80">
        <v>0</v>
      </c>
      <c r="H361" s="81"/>
      <c r="I361" s="1"/>
    </row>
    <row r="362" spans="1:9" ht="15.75" customHeight="1">
      <c r="A362" s="78" t="s">
        <v>242</v>
      </c>
      <c r="B362" s="83" t="s">
        <v>243</v>
      </c>
      <c r="C362" s="83" t="s">
        <v>16</v>
      </c>
      <c r="D362" s="83" t="s">
        <v>240</v>
      </c>
      <c r="E362" s="30" t="s">
        <v>18</v>
      </c>
      <c r="F362" s="80">
        <f>F363+F364+F365+F366</f>
        <v>500</v>
      </c>
      <c r="G362" s="82">
        <v>88.5</v>
      </c>
      <c r="H362" s="84" t="s">
        <v>244</v>
      </c>
      <c r="I362" s="1"/>
    </row>
    <row r="363" spans="1:9" ht="14.25" customHeight="1">
      <c r="A363" s="78"/>
      <c r="B363" s="83"/>
      <c r="C363" s="83"/>
      <c r="D363" s="83"/>
      <c r="E363" s="33" t="s">
        <v>20</v>
      </c>
      <c r="F363" s="80">
        <v>0</v>
      </c>
      <c r="G363" s="80">
        <v>0</v>
      </c>
      <c r="H363" s="84"/>
      <c r="I363" s="1"/>
    </row>
    <row r="364" spans="1:9" ht="14.25" customHeight="1">
      <c r="A364" s="78"/>
      <c r="B364" s="83"/>
      <c r="C364" s="83"/>
      <c r="D364" s="83"/>
      <c r="E364" s="33" t="s">
        <v>21</v>
      </c>
      <c r="F364" s="80">
        <v>0</v>
      </c>
      <c r="G364" s="80">
        <v>0</v>
      </c>
      <c r="H364" s="84"/>
      <c r="I364" s="1"/>
    </row>
    <row r="365" spans="1:9" ht="14.25" customHeight="1">
      <c r="A365" s="78"/>
      <c r="B365" s="83"/>
      <c r="C365" s="83"/>
      <c r="D365" s="83"/>
      <c r="E365" s="33" t="s">
        <v>22</v>
      </c>
      <c r="F365" s="80">
        <v>500</v>
      </c>
      <c r="G365" s="82">
        <v>88.5</v>
      </c>
      <c r="H365" s="84"/>
      <c r="I365" s="1"/>
    </row>
    <row r="366" spans="1:9" ht="14.25" customHeight="1">
      <c r="A366" s="78"/>
      <c r="B366" s="83"/>
      <c r="C366" s="83"/>
      <c r="D366" s="83"/>
      <c r="E366" s="33" t="s">
        <v>23</v>
      </c>
      <c r="F366" s="80">
        <v>0</v>
      </c>
      <c r="G366" s="80">
        <v>0</v>
      </c>
      <c r="H366" s="84"/>
      <c r="I366" s="1"/>
    </row>
    <row r="367" spans="1:9" ht="15.75" customHeight="1">
      <c r="A367" s="78" t="s">
        <v>245</v>
      </c>
      <c r="B367" s="85" t="s">
        <v>246</v>
      </c>
      <c r="C367" s="85" t="s">
        <v>16</v>
      </c>
      <c r="D367" s="85" t="s">
        <v>240</v>
      </c>
      <c r="E367" s="30" t="s">
        <v>18</v>
      </c>
      <c r="F367" s="82">
        <f>F368+F369+F370+F371</f>
        <v>200</v>
      </c>
      <c r="G367" s="82">
        <v>5.8</v>
      </c>
      <c r="H367" s="86" t="s">
        <v>247</v>
      </c>
      <c r="I367" s="1"/>
    </row>
    <row r="368" spans="1:9" ht="14.25" customHeight="1">
      <c r="A368" s="78"/>
      <c r="B368" s="85"/>
      <c r="C368" s="85"/>
      <c r="D368" s="85"/>
      <c r="E368" s="33" t="s">
        <v>20</v>
      </c>
      <c r="F368" s="82">
        <v>0</v>
      </c>
      <c r="G368" s="80">
        <v>0</v>
      </c>
      <c r="H368" s="86"/>
      <c r="I368" s="1"/>
    </row>
    <row r="369" spans="1:9" ht="14.25" customHeight="1">
      <c r="A369" s="78"/>
      <c r="B369" s="85"/>
      <c r="C369" s="85"/>
      <c r="D369" s="85"/>
      <c r="E369" s="33" t="s">
        <v>21</v>
      </c>
      <c r="F369" s="82">
        <v>0</v>
      </c>
      <c r="G369" s="80">
        <v>0</v>
      </c>
      <c r="H369" s="86"/>
      <c r="I369" s="1"/>
    </row>
    <row r="370" spans="1:9" ht="14.25" customHeight="1">
      <c r="A370" s="78"/>
      <c r="B370" s="85"/>
      <c r="C370" s="85"/>
      <c r="D370" s="85"/>
      <c r="E370" s="33" t="s">
        <v>22</v>
      </c>
      <c r="F370" s="82">
        <v>200</v>
      </c>
      <c r="G370" s="82">
        <v>5.8</v>
      </c>
      <c r="H370" s="86"/>
      <c r="I370" s="1"/>
    </row>
    <row r="371" spans="1:9" ht="14.25" customHeight="1">
      <c r="A371" s="78"/>
      <c r="B371" s="85"/>
      <c r="C371" s="85"/>
      <c r="D371" s="85"/>
      <c r="E371" s="33" t="s">
        <v>23</v>
      </c>
      <c r="F371" s="82">
        <v>0</v>
      </c>
      <c r="G371" s="82">
        <v>0</v>
      </c>
      <c r="H371" s="86"/>
      <c r="I371" s="1"/>
    </row>
    <row r="372" spans="1:9" ht="15.75" customHeight="1">
      <c r="A372" s="51" t="s">
        <v>248</v>
      </c>
      <c r="B372" s="17" t="s">
        <v>249</v>
      </c>
      <c r="C372" s="17" t="s">
        <v>16</v>
      </c>
      <c r="D372" s="17" t="s">
        <v>89</v>
      </c>
      <c r="E372" s="52" t="s">
        <v>18</v>
      </c>
      <c r="F372" s="87">
        <f>F373+F374+F375+F376</f>
        <v>900</v>
      </c>
      <c r="G372" s="87">
        <f>G373+G374+G375+G376</f>
        <v>433.705</v>
      </c>
      <c r="H372" s="17" t="s">
        <v>250</v>
      </c>
      <c r="I372" s="1"/>
    </row>
    <row r="373" spans="1:9" ht="14.25" customHeight="1">
      <c r="A373" s="51"/>
      <c r="B373" s="17"/>
      <c r="C373" s="17"/>
      <c r="D373" s="17"/>
      <c r="E373" s="54" t="s">
        <v>20</v>
      </c>
      <c r="F373" s="87">
        <v>0</v>
      </c>
      <c r="G373" s="87">
        <v>0</v>
      </c>
      <c r="H373" s="17"/>
      <c r="I373" s="1"/>
    </row>
    <row r="374" spans="1:9" ht="14.25" customHeight="1">
      <c r="A374" s="51"/>
      <c r="B374" s="17"/>
      <c r="C374" s="17"/>
      <c r="D374" s="17"/>
      <c r="E374" s="54" t="s">
        <v>21</v>
      </c>
      <c r="F374" s="87">
        <v>0</v>
      </c>
      <c r="G374" s="87">
        <v>0</v>
      </c>
      <c r="H374" s="17"/>
      <c r="I374" s="1"/>
    </row>
    <row r="375" spans="1:9" ht="14.25" customHeight="1">
      <c r="A375" s="51"/>
      <c r="B375" s="17"/>
      <c r="C375" s="17"/>
      <c r="D375" s="17"/>
      <c r="E375" s="54" t="s">
        <v>22</v>
      </c>
      <c r="F375" s="87">
        <v>900</v>
      </c>
      <c r="G375" s="87">
        <v>433.705</v>
      </c>
      <c r="H375" s="17"/>
      <c r="I375" s="1"/>
    </row>
    <row r="376" spans="1:9" ht="25.5" customHeight="1">
      <c r="A376" s="51"/>
      <c r="B376" s="17"/>
      <c r="C376" s="17"/>
      <c r="D376" s="17"/>
      <c r="E376" s="54" t="s">
        <v>23</v>
      </c>
      <c r="F376" s="87">
        <v>0</v>
      </c>
      <c r="G376" s="87">
        <f aca="true" t="shared" si="23" ref="G376:G381">G377+G378+G379+G380</f>
        <v>0</v>
      </c>
      <c r="H376" s="17"/>
      <c r="I376" s="1"/>
    </row>
    <row r="377" spans="1:9" ht="14.25" customHeight="1">
      <c r="A377" s="51" t="s">
        <v>251</v>
      </c>
      <c r="B377" s="17" t="s">
        <v>252</v>
      </c>
      <c r="C377" s="17" t="s">
        <v>16</v>
      </c>
      <c r="D377" s="17" t="s">
        <v>89</v>
      </c>
      <c r="E377" s="52" t="s">
        <v>18</v>
      </c>
      <c r="F377" s="87">
        <f>F378+F379+F380+F381</f>
        <v>0</v>
      </c>
      <c r="G377" s="87">
        <f t="shared" si="23"/>
        <v>0</v>
      </c>
      <c r="H377" s="16"/>
      <c r="I377" s="1"/>
    </row>
    <row r="378" spans="1:9" ht="14.25" customHeight="1">
      <c r="A378" s="51"/>
      <c r="B378" s="17"/>
      <c r="C378" s="17"/>
      <c r="D378" s="17"/>
      <c r="E378" s="54" t="s">
        <v>20</v>
      </c>
      <c r="F378" s="87">
        <v>0</v>
      </c>
      <c r="G378" s="87">
        <f t="shared" si="23"/>
        <v>0</v>
      </c>
      <c r="H378" s="16"/>
      <c r="I378" s="1"/>
    </row>
    <row r="379" spans="1:9" ht="14.25" customHeight="1">
      <c r="A379" s="51"/>
      <c r="B379" s="17"/>
      <c r="C379" s="17"/>
      <c r="D379" s="17"/>
      <c r="E379" s="54" t="s">
        <v>21</v>
      </c>
      <c r="F379" s="87">
        <v>0</v>
      </c>
      <c r="G379" s="87">
        <f t="shared" si="23"/>
        <v>0</v>
      </c>
      <c r="H379" s="16"/>
      <c r="I379" s="1"/>
    </row>
    <row r="380" spans="1:9" ht="14.25" customHeight="1">
      <c r="A380" s="51"/>
      <c r="B380" s="17"/>
      <c r="C380" s="17"/>
      <c r="D380" s="17"/>
      <c r="E380" s="54" t="s">
        <v>22</v>
      </c>
      <c r="F380" s="87">
        <v>0</v>
      </c>
      <c r="G380" s="87">
        <f t="shared" si="23"/>
        <v>0</v>
      </c>
      <c r="H380" s="16"/>
      <c r="I380" s="1"/>
    </row>
    <row r="381" spans="1:9" ht="14.25" customHeight="1">
      <c r="A381" s="51"/>
      <c r="B381" s="17"/>
      <c r="C381" s="17"/>
      <c r="D381" s="17"/>
      <c r="E381" s="54" t="s">
        <v>23</v>
      </c>
      <c r="F381" s="87">
        <v>0</v>
      </c>
      <c r="G381" s="87">
        <f t="shared" si="23"/>
        <v>0</v>
      </c>
      <c r="H381" s="16"/>
      <c r="I381" s="1"/>
    </row>
    <row r="382" spans="1:9" ht="15.75" customHeight="1">
      <c r="A382" s="15" t="s">
        <v>253</v>
      </c>
      <c r="B382" s="20" t="s">
        <v>254</v>
      </c>
      <c r="C382" s="17">
        <v>2021</v>
      </c>
      <c r="D382" s="17" t="s">
        <v>63</v>
      </c>
      <c r="E382" s="18" t="s">
        <v>18</v>
      </c>
      <c r="F382" s="73">
        <f>SUM(F383:F386)</f>
        <v>0</v>
      </c>
      <c r="G382" s="73">
        <f>SUM(G383:G386)</f>
        <v>0</v>
      </c>
      <c r="H382" s="17" t="s">
        <v>255</v>
      </c>
      <c r="I382" s="1"/>
    </row>
    <row r="383" spans="1:9" ht="14.25" customHeight="1">
      <c r="A383" s="15"/>
      <c r="B383" s="20"/>
      <c r="C383" s="17"/>
      <c r="D383" s="17"/>
      <c r="E383" s="21" t="s">
        <v>20</v>
      </c>
      <c r="F383" s="73">
        <v>0</v>
      </c>
      <c r="G383" s="73">
        <v>0</v>
      </c>
      <c r="H383" s="17"/>
      <c r="I383" s="1"/>
    </row>
    <row r="384" spans="1:9" ht="14.25" customHeight="1">
      <c r="A384" s="15"/>
      <c r="B384" s="20"/>
      <c r="C384" s="17"/>
      <c r="D384" s="17"/>
      <c r="E384" s="21" t="s">
        <v>21</v>
      </c>
      <c r="F384" s="73">
        <v>0</v>
      </c>
      <c r="G384" s="73">
        <v>0</v>
      </c>
      <c r="H384" s="17"/>
      <c r="I384" s="1"/>
    </row>
    <row r="385" spans="1:9" ht="14.25" customHeight="1">
      <c r="A385" s="15"/>
      <c r="B385" s="20"/>
      <c r="C385" s="17"/>
      <c r="D385" s="17"/>
      <c r="E385" s="21" t="s">
        <v>22</v>
      </c>
      <c r="F385" s="73">
        <v>0</v>
      </c>
      <c r="G385" s="73">
        <v>0</v>
      </c>
      <c r="H385" s="17"/>
      <c r="I385" s="1"/>
    </row>
    <row r="386" spans="1:9" ht="14.25" customHeight="1">
      <c r="A386" s="15"/>
      <c r="B386" s="20"/>
      <c r="C386" s="17"/>
      <c r="D386" s="17"/>
      <c r="E386" s="21" t="s">
        <v>23</v>
      </c>
      <c r="F386" s="73">
        <v>0</v>
      </c>
      <c r="G386" s="73">
        <v>0</v>
      </c>
      <c r="H386" s="17"/>
      <c r="I386" s="1"/>
    </row>
    <row r="387" spans="1:9" ht="15.75" customHeight="1">
      <c r="A387" s="15" t="s">
        <v>256</v>
      </c>
      <c r="B387" s="88" t="s">
        <v>257</v>
      </c>
      <c r="C387" s="17">
        <v>2021</v>
      </c>
      <c r="D387" s="89" t="s">
        <v>63</v>
      </c>
      <c r="E387" s="72" t="s">
        <v>18</v>
      </c>
      <c r="F387" s="90">
        <f>SUM(F388:F391)</f>
        <v>15.5</v>
      </c>
      <c r="G387" s="90">
        <f>SUM(G388:G391)</f>
        <v>0</v>
      </c>
      <c r="H387" s="17" t="s">
        <v>258</v>
      </c>
      <c r="I387" s="1"/>
    </row>
    <row r="388" spans="1:9" ht="14.25" customHeight="1">
      <c r="A388" s="15"/>
      <c r="B388" s="88"/>
      <c r="C388" s="17"/>
      <c r="D388" s="17"/>
      <c r="E388" s="21" t="s">
        <v>20</v>
      </c>
      <c r="F388" s="73">
        <v>0</v>
      </c>
      <c r="G388" s="73">
        <v>0</v>
      </c>
      <c r="H388" s="17"/>
      <c r="I388" s="1"/>
    </row>
    <row r="389" spans="1:9" ht="14.25" customHeight="1">
      <c r="A389" s="15"/>
      <c r="B389" s="88"/>
      <c r="C389" s="17"/>
      <c r="D389" s="17"/>
      <c r="E389" s="21" t="s">
        <v>21</v>
      </c>
      <c r="F389" s="73">
        <v>0</v>
      </c>
      <c r="G389" s="73">
        <v>0</v>
      </c>
      <c r="H389" s="17"/>
      <c r="I389" s="1"/>
    </row>
    <row r="390" spans="1:9" ht="14.25" customHeight="1">
      <c r="A390" s="15"/>
      <c r="B390" s="88"/>
      <c r="C390" s="17"/>
      <c r="D390" s="17"/>
      <c r="E390" s="21" t="s">
        <v>22</v>
      </c>
      <c r="F390" s="73">
        <v>15.5</v>
      </c>
      <c r="G390" s="73">
        <v>0</v>
      </c>
      <c r="H390" s="17"/>
      <c r="I390" s="1"/>
    </row>
    <row r="391" spans="1:9" ht="14.25" customHeight="1">
      <c r="A391" s="15"/>
      <c r="B391" s="88"/>
      <c r="C391" s="17"/>
      <c r="D391" s="17"/>
      <c r="E391" s="21" t="s">
        <v>23</v>
      </c>
      <c r="F391" s="73">
        <v>0</v>
      </c>
      <c r="G391" s="73">
        <v>0</v>
      </c>
      <c r="H391" s="17"/>
      <c r="I391" s="1"/>
    </row>
    <row r="392" spans="1:9" ht="14.25" customHeight="1">
      <c r="A392" s="15" t="s">
        <v>259</v>
      </c>
      <c r="B392" s="88" t="s">
        <v>260</v>
      </c>
      <c r="C392" s="17">
        <v>2021</v>
      </c>
      <c r="D392" s="89" t="s">
        <v>63</v>
      </c>
      <c r="E392" s="72" t="s">
        <v>18</v>
      </c>
      <c r="F392" s="90">
        <f>SUM(F393:F396)</f>
        <v>9062</v>
      </c>
      <c r="G392" s="91">
        <f>SUM(G393:G396)</f>
        <v>0</v>
      </c>
      <c r="H392" s="92" t="s">
        <v>261</v>
      </c>
      <c r="I392" s="1"/>
    </row>
    <row r="393" spans="1:9" ht="14.25" customHeight="1">
      <c r="A393" s="15"/>
      <c r="B393" s="88"/>
      <c r="C393" s="17"/>
      <c r="D393" s="17"/>
      <c r="E393" s="21" t="s">
        <v>20</v>
      </c>
      <c r="F393" s="73">
        <v>0</v>
      </c>
      <c r="G393" s="93">
        <v>0</v>
      </c>
      <c r="H393" s="92"/>
      <c r="I393" s="1"/>
    </row>
    <row r="394" spans="1:9" ht="14.25" customHeight="1">
      <c r="A394" s="15"/>
      <c r="B394" s="88"/>
      <c r="C394" s="17"/>
      <c r="D394" s="17"/>
      <c r="E394" s="21" t="s">
        <v>21</v>
      </c>
      <c r="F394" s="73">
        <v>0</v>
      </c>
      <c r="G394" s="93">
        <v>0</v>
      </c>
      <c r="H394" s="92"/>
      <c r="I394" s="1"/>
    </row>
    <row r="395" spans="1:9" ht="14.25" customHeight="1">
      <c r="A395" s="15"/>
      <c r="B395" s="88"/>
      <c r="C395" s="17"/>
      <c r="D395" s="17"/>
      <c r="E395" s="21" t="s">
        <v>22</v>
      </c>
      <c r="F395" s="73">
        <v>9062</v>
      </c>
      <c r="G395" s="93">
        <v>0</v>
      </c>
      <c r="H395" s="92"/>
      <c r="I395" s="1"/>
    </row>
    <row r="396" spans="1:9" ht="14.25" customHeight="1">
      <c r="A396" s="15"/>
      <c r="B396" s="88"/>
      <c r="C396" s="17"/>
      <c r="D396" s="17"/>
      <c r="E396" s="21" t="s">
        <v>23</v>
      </c>
      <c r="F396" s="73">
        <v>0</v>
      </c>
      <c r="G396" s="93">
        <v>0</v>
      </c>
      <c r="H396" s="92"/>
      <c r="I396" s="1"/>
    </row>
    <row r="397" spans="1:9" ht="15.75" customHeight="1">
      <c r="A397" s="38"/>
      <c r="B397" s="39" t="s">
        <v>262</v>
      </c>
      <c r="C397" s="40"/>
      <c r="D397" s="40"/>
      <c r="E397" s="41" t="s">
        <v>18</v>
      </c>
      <c r="F397" s="94">
        <f>F325+F330+F340+F345+F350+F357+F362+F367+F372+F377+F382+F387+F392+F335</f>
        <v>12037.5</v>
      </c>
      <c r="G397" s="94">
        <f>G398+G399+G400+G401</f>
        <v>592.1049999999999</v>
      </c>
      <c r="H397" s="42">
        <f>G397*100/F397</f>
        <v>4.91883696780893</v>
      </c>
      <c r="I397" s="1"/>
    </row>
    <row r="398" spans="1:9" ht="14.25" customHeight="1">
      <c r="A398" s="38"/>
      <c r="B398" s="39"/>
      <c r="C398" s="40"/>
      <c r="D398" s="40"/>
      <c r="E398" s="43" t="s">
        <v>20</v>
      </c>
      <c r="F398" s="94">
        <f>F326+F331+F336+F341+F346+F351+F358+F363+F368+F373+F378+F388+F393</f>
        <v>0</v>
      </c>
      <c r="G398" s="94">
        <f aca="true" t="shared" si="24" ref="G398:G401">G326+G331+G336+G341+G346+G351+G358+G363+G368+G373+G378+G383+G388+G393</f>
        <v>0</v>
      </c>
      <c r="H398" s="42">
        <v>0</v>
      </c>
      <c r="I398" s="1"/>
    </row>
    <row r="399" spans="1:9" ht="14.25" customHeight="1">
      <c r="A399" s="38"/>
      <c r="B399" s="39"/>
      <c r="C399" s="40"/>
      <c r="D399" s="40"/>
      <c r="E399" s="43" t="s">
        <v>21</v>
      </c>
      <c r="F399" s="94">
        <f aca="true" t="shared" si="25" ref="F399:F400">F327+F332+F337+F342+F347+F352+F359+F364+F369+F374+F379+F384+F389+F394</f>
        <v>0</v>
      </c>
      <c r="G399" s="94">
        <f t="shared" si="24"/>
        <v>0</v>
      </c>
      <c r="H399" s="42">
        <v>0</v>
      </c>
      <c r="I399" s="1"/>
    </row>
    <row r="400" spans="1:9" ht="14.25" customHeight="1">
      <c r="A400" s="38"/>
      <c r="B400" s="39"/>
      <c r="C400" s="40"/>
      <c r="D400" s="40"/>
      <c r="E400" s="43" t="s">
        <v>22</v>
      </c>
      <c r="F400" s="94">
        <f t="shared" si="25"/>
        <v>11677.5</v>
      </c>
      <c r="G400" s="94">
        <f t="shared" si="24"/>
        <v>585.2049999999999</v>
      </c>
      <c r="H400" s="42">
        <f aca="true" t="shared" si="26" ref="H400:H406">G400*100/F400</f>
        <v>5.011389424106187</v>
      </c>
      <c r="I400" s="1"/>
    </row>
    <row r="401" spans="1:9" ht="14.25" customHeight="1">
      <c r="A401" s="38"/>
      <c r="B401" s="39"/>
      <c r="C401" s="40"/>
      <c r="D401" s="40"/>
      <c r="E401" s="43" t="s">
        <v>23</v>
      </c>
      <c r="F401" s="94">
        <f>F329+F334+F339+F344+F349+F354+F361+F371+F376+F381+F386+F391+F396</f>
        <v>360</v>
      </c>
      <c r="G401" s="94">
        <f t="shared" si="24"/>
        <v>6.9</v>
      </c>
      <c r="H401" s="42">
        <f t="shared" si="26"/>
        <v>1.9166666666666667</v>
      </c>
      <c r="I401" s="1"/>
    </row>
    <row r="402" spans="1:9" ht="18.75" customHeight="1">
      <c r="A402" s="38"/>
      <c r="B402" s="39" t="s">
        <v>263</v>
      </c>
      <c r="C402" s="40"/>
      <c r="D402" s="40"/>
      <c r="E402" s="41" t="s">
        <v>18</v>
      </c>
      <c r="F402" s="94">
        <f aca="true" t="shared" si="27" ref="F402:F406">F60+F82+F317+F397</f>
        <v>143425.363</v>
      </c>
      <c r="G402" s="94">
        <f aca="true" t="shared" si="28" ref="G402:G405">G60+G82+G317+G397</f>
        <v>59981.66199999999</v>
      </c>
      <c r="H402" s="42">
        <f t="shared" si="26"/>
        <v>41.82081937627726</v>
      </c>
      <c r="I402" s="1"/>
    </row>
    <row r="403" spans="1:9" ht="14.25" customHeight="1">
      <c r="A403" s="38"/>
      <c r="B403" s="39"/>
      <c r="C403" s="39"/>
      <c r="D403" s="39"/>
      <c r="E403" s="43" t="s">
        <v>20</v>
      </c>
      <c r="F403" s="94">
        <f t="shared" si="27"/>
        <v>40742.8</v>
      </c>
      <c r="G403" s="94">
        <f t="shared" si="28"/>
        <v>11119.99</v>
      </c>
      <c r="H403" s="42">
        <f t="shared" si="26"/>
        <v>27.293141364854648</v>
      </c>
      <c r="I403" s="1"/>
    </row>
    <row r="404" spans="1:9" ht="14.25" customHeight="1">
      <c r="A404" s="38"/>
      <c r="B404" s="39"/>
      <c r="C404" s="39"/>
      <c r="D404" s="39"/>
      <c r="E404" s="43" t="s">
        <v>21</v>
      </c>
      <c r="F404" s="94">
        <f t="shared" si="27"/>
        <v>13217.5</v>
      </c>
      <c r="G404" s="94">
        <f t="shared" si="28"/>
        <v>0</v>
      </c>
      <c r="H404" s="42">
        <f t="shared" si="26"/>
        <v>0</v>
      </c>
      <c r="I404" s="1"/>
    </row>
    <row r="405" spans="1:9" ht="14.25" customHeight="1">
      <c r="A405" s="38"/>
      <c r="B405" s="39"/>
      <c r="C405" s="39"/>
      <c r="D405" s="39"/>
      <c r="E405" s="43" t="s">
        <v>22</v>
      </c>
      <c r="F405" s="94">
        <f t="shared" si="27"/>
        <v>86340.563</v>
      </c>
      <c r="G405" s="94">
        <f t="shared" si="28"/>
        <v>46648.772</v>
      </c>
      <c r="H405" s="42">
        <f t="shared" si="26"/>
        <v>54.02880219810473</v>
      </c>
      <c r="I405" s="1"/>
    </row>
    <row r="406" spans="1:9" ht="14.25" customHeight="1">
      <c r="A406" s="38"/>
      <c r="B406" s="39"/>
      <c r="C406" s="39"/>
      <c r="D406" s="39"/>
      <c r="E406" s="43" t="s">
        <v>23</v>
      </c>
      <c r="F406" s="94">
        <f t="shared" si="27"/>
        <v>3124.5</v>
      </c>
      <c r="G406" s="94">
        <f>G60+G82+G317+G397</f>
        <v>59981.66199999999</v>
      </c>
      <c r="H406" s="42">
        <f t="shared" si="26"/>
        <v>1919.7203392542804</v>
      </c>
      <c r="I406" s="1"/>
    </row>
    <row r="407" spans="1:9" ht="14.25" customHeight="1">
      <c r="A407" s="95"/>
      <c r="B407" s="95"/>
      <c r="C407" s="95"/>
      <c r="D407" s="95"/>
      <c r="E407" s="95"/>
      <c r="F407" s="95"/>
      <c r="G407" s="95"/>
      <c r="H407" s="95"/>
      <c r="I407" s="1"/>
    </row>
    <row r="408" spans="1:9" ht="16.5" customHeight="1">
      <c r="A408" s="96"/>
      <c r="B408" s="96"/>
      <c r="C408" s="96"/>
      <c r="D408" s="96"/>
      <c r="E408" s="96"/>
      <c r="F408" s="1"/>
      <c r="G408" s="1"/>
      <c r="H408" s="1">
        <v>0</v>
      </c>
      <c r="I408" s="1"/>
    </row>
    <row r="409" spans="2:9" ht="14.25" customHeight="1">
      <c r="B409" s="1"/>
      <c r="C409" s="1"/>
      <c r="D409" s="1"/>
      <c r="E409" s="1"/>
      <c r="F409" s="1"/>
      <c r="G409" s="1"/>
      <c r="H409" s="1"/>
      <c r="I409" s="1"/>
    </row>
    <row r="410" spans="2:9" ht="14.25" customHeight="1">
      <c r="B410" s="1"/>
      <c r="C410" s="1"/>
      <c r="D410" s="1"/>
      <c r="E410" s="1"/>
      <c r="F410" s="1"/>
      <c r="G410" s="1"/>
      <c r="H410" s="1"/>
      <c r="I410" s="1"/>
    </row>
    <row r="411" spans="2:9" ht="14.25" customHeight="1">
      <c r="B411" s="1"/>
      <c r="C411" s="1"/>
      <c r="D411" s="1"/>
      <c r="E411" s="1"/>
      <c r="F411" s="1"/>
      <c r="G411" s="1"/>
      <c r="H411" s="1"/>
      <c r="I411" s="1"/>
    </row>
    <row r="412" spans="2:9" ht="14.25" customHeight="1">
      <c r="B412" s="1"/>
      <c r="C412" s="1"/>
      <c r="D412" s="1"/>
      <c r="E412" s="1"/>
      <c r="F412" s="1"/>
      <c r="G412" s="1"/>
      <c r="H412" s="1"/>
      <c r="I412" s="1"/>
    </row>
    <row r="413" spans="2:9" ht="14.25" customHeight="1">
      <c r="B413" s="1"/>
      <c r="C413" s="1"/>
      <c r="D413" s="1"/>
      <c r="E413" s="1"/>
      <c r="F413" s="1"/>
      <c r="G413" s="1"/>
      <c r="H413" s="1"/>
      <c r="I413" s="1"/>
    </row>
    <row r="414" spans="2:9" ht="14.25" customHeight="1">
      <c r="B414" s="1"/>
      <c r="C414" s="1"/>
      <c r="D414" s="1"/>
      <c r="E414" s="1"/>
      <c r="F414" s="97"/>
      <c r="G414" s="1"/>
      <c r="H414" s="1"/>
      <c r="I414" s="1"/>
    </row>
    <row r="65532" ht="12.75" customHeight="1"/>
    <row r="65533" ht="12.75" customHeight="1"/>
    <row r="65534" ht="12.75" customHeight="1"/>
    <row r="65535" ht="12.75" customHeight="1"/>
    <row r="65536" ht="12.75" customHeight="1"/>
  </sheetData>
  <sheetProtection selectLockedCells="1" selectUnlockedCells="1"/>
  <mergeCells count="403">
    <mergeCell ref="A1:H2"/>
    <mergeCell ref="A4:A6"/>
    <mergeCell ref="B4:B6"/>
    <mergeCell ref="C4:C6"/>
    <mergeCell ref="D4:D6"/>
    <mergeCell ref="E4:E6"/>
    <mergeCell ref="F4:G5"/>
    <mergeCell ref="H4:H5"/>
    <mergeCell ref="F7:G7"/>
    <mergeCell ref="A8:H8"/>
    <mergeCell ref="A9:H9"/>
    <mergeCell ref="A10:H10"/>
    <mergeCell ref="A11:A15"/>
    <mergeCell ref="B11:B15"/>
    <mergeCell ref="C11:C15"/>
    <mergeCell ref="D11:D15"/>
    <mergeCell ref="H11:H15"/>
    <mergeCell ref="A16:A20"/>
    <mergeCell ref="B16:B20"/>
    <mergeCell ref="C16:C20"/>
    <mergeCell ref="D16:D20"/>
    <mergeCell ref="H16:H20"/>
    <mergeCell ref="A21:A25"/>
    <mergeCell ref="B21:B25"/>
    <mergeCell ref="C21:C25"/>
    <mergeCell ref="D21:D25"/>
    <mergeCell ref="H21:H25"/>
    <mergeCell ref="A26:A30"/>
    <mergeCell ref="B26:B30"/>
    <mergeCell ref="C26:C30"/>
    <mergeCell ref="D26:D30"/>
    <mergeCell ref="H26:H30"/>
    <mergeCell ref="A31:A35"/>
    <mergeCell ref="B31:B35"/>
    <mergeCell ref="C31:C35"/>
    <mergeCell ref="D31:D35"/>
    <mergeCell ref="H31:H35"/>
    <mergeCell ref="A36:H36"/>
    <mergeCell ref="A37:H37"/>
    <mergeCell ref="A38:H38"/>
    <mergeCell ref="A39:A43"/>
    <mergeCell ref="B39:B43"/>
    <mergeCell ref="C39:C43"/>
    <mergeCell ref="D39:D43"/>
    <mergeCell ref="H39:H43"/>
    <mergeCell ref="A44:A48"/>
    <mergeCell ref="B44:B48"/>
    <mergeCell ref="C44:C48"/>
    <mergeCell ref="D44:D48"/>
    <mergeCell ref="H44:H48"/>
    <mergeCell ref="A49:A53"/>
    <mergeCell ref="B49:B53"/>
    <mergeCell ref="C49:C53"/>
    <mergeCell ref="D49:D53"/>
    <mergeCell ref="H49:H53"/>
    <mergeCell ref="A54:A58"/>
    <mergeCell ref="B54:B58"/>
    <mergeCell ref="C54:C58"/>
    <mergeCell ref="D54:D58"/>
    <mergeCell ref="H54:H58"/>
    <mergeCell ref="A59:H59"/>
    <mergeCell ref="A60:A64"/>
    <mergeCell ref="B60:B64"/>
    <mergeCell ref="C60:C64"/>
    <mergeCell ref="D60:D64"/>
    <mergeCell ref="A65:H65"/>
    <mergeCell ref="A66:H66"/>
    <mergeCell ref="A67:H67"/>
    <mergeCell ref="A68:H68"/>
    <mergeCell ref="A69:H69"/>
    <mergeCell ref="A70:A74"/>
    <mergeCell ref="B70:B74"/>
    <mergeCell ref="C70:C74"/>
    <mergeCell ref="D70:D74"/>
    <mergeCell ref="H70:H74"/>
    <mergeCell ref="A75:A79"/>
    <mergeCell ref="B75:B79"/>
    <mergeCell ref="C75:C79"/>
    <mergeCell ref="D75:D79"/>
    <mergeCell ref="H75:H79"/>
    <mergeCell ref="A80:H80"/>
    <mergeCell ref="A81:H81"/>
    <mergeCell ref="A82:A86"/>
    <mergeCell ref="B82:B86"/>
    <mergeCell ref="C82:C86"/>
    <mergeCell ref="D82:D86"/>
    <mergeCell ref="A87:H87"/>
    <mergeCell ref="A88:H88"/>
    <mergeCell ref="A89:H89"/>
    <mergeCell ref="A90:A94"/>
    <mergeCell ref="B90:B94"/>
    <mergeCell ref="C90:C94"/>
    <mergeCell ref="D90:D94"/>
    <mergeCell ref="H90:H94"/>
    <mergeCell ref="A95:A99"/>
    <mergeCell ref="B95:B99"/>
    <mergeCell ref="C95:C99"/>
    <mergeCell ref="D95:D99"/>
    <mergeCell ref="H95:H99"/>
    <mergeCell ref="A100:A104"/>
    <mergeCell ref="B100:B104"/>
    <mergeCell ref="C100:C104"/>
    <mergeCell ref="D100:D104"/>
    <mergeCell ref="H100:H104"/>
    <mergeCell ref="A105:A109"/>
    <mergeCell ref="B105:B109"/>
    <mergeCell ref="C105:C109"/>
    <mergeCell ref="D105:D109"/>
    <mergeCell ref="H105:H109"/>
    <mergeCell ref="A110:A114"/>
    <mergeCell ref="B110:B114"/>
    <mergeCell ref="C110:C114"/>
    <mergeCell ref="D110:D114"/>
    <mergeCell ref="H110:H114"/>
    <mergeCell ref="A115:A119"/>
    <mergeCell ref="B115:B119"/>
    <mergeCell ref="C115:C119"/>
    <mergeCell ref="D115:D119"/>
    <mergeCell ref="H115:H119"/>
    <mergeCell ref="A120:A124"/>
    <mergeCell ref="B120:B124"/>
    <mergeCell ref="C120:C124"/>
    <mergeCell ref="D120:D124"/>
    <mergeCell ref="H120:H124"/>
    <mergeCell ref="A125:A129"/>
    <mergeCell ref="B125:B129"/>
    <mergeCell ref="C125:C129"/>
    <mergeCell ref="D125:D129"/>
    <mergeCell ref="H125:H129"/>
    <mergeCell ref="A130:A134"/>
    <mergeCell ref="B130:B134"/>
    <mergeCell ref="C130:C134"/>
    <mergeCell ref="D130:D134"/>
    <mergeCell ref="H130:H134"/>
    <mergeCell ref="A135:H135"/>
    <mergeCell ref="A136:H136"/>
    <mergeCell ref="A137:A141"/>
    <mergeCell ref="B137:B141"/>
    <mergeCell ref="C137:C141"/>
    <mergeCell ref="D137:D141"/>
    <mergeCell ref="H137:H141"/>
    <mergeCell ref="A142:A146"/>
    <mergeCell ref="B142:B146"/>
    <mergeCell ref="C142:C146"/>
    <mergeCell ref="D142:D146"/>
    <mergeCell ref="H142:H146"/>
    <mergeCell ref="A147:A151"/>
    <mergeCell ref="B147:B151"/>
    <mergeCell ref="C147:C151"/>
    <mergeCell ref="D147:D151"/>
    <mergeCell ref="H147:H151"/>
    <mergeCell ref="A152:A156"/>
    <mergeCell ref="B152:B156"/>
    <mergeCell ref="C152:C156"/>
    <mergeCell ref="D152:D156"/>
    <mergeCell ref="H152:H156"/>
    <mergeCell ref="A157:A161"/>
    <mergeCell ref="B157:B161"/>
    <mergeCell ref="C157:C161"/>
    <mergeCell ref="D157:D161"/>
    <mergeCell ref="H157:H161"/>
    <mergeCell ref="A162:A166"/>
    <mergeCell ref="B162:B166"/>
    <mergeCell ref="C162:C166"/>
    <mergeCell ref="D162:D166"/>
    <mergeCell ref="H162:H166"/>
    <mergeCell ref="A167:A171"/>
    <mergeCell ref="B167:B171"/>
    <mergeCell ref="C167:C171"/>
    <mergeCell ref="D167:D171"/>
    <mergeCell ref="H167:H171"/>
    <mergeCell ref="A172:A176"/>
    <mergeCell ref="B172:B176"/>
    <mergeCell ref="C172:C176"/>
    <mergeCell ref="D172:D176"/>
    <mergeCell ref="H172:H176"/>
    <mergeCell ref="A177:A181"/>
    <mergeCell ref="B177:B181"/>
    <mergeCell ref="C177:C181"/>
    <mergeCell ref="D177:D181"/>
    <mergeCell ref="H177:H181"/>
    <mergeCell ref="A182:A186"/>
    <mergeCell ref="B182:B186"/>
    <mergeCell ref="C182:C186"/>
    <mergeCell ref="D182:D186"/>
    <mergeCell ref="H182:H186"/>
    <mergeCell ref="A187:A191"/>
    <mergeCell ref="B187:B191"/>
    <mergeCell ref="C187:C191"/>
    <mergeCell ref="D187:D191"/>
    <mergeCell ref="H187:H191"/>
    <mergeCell ref="A192:A196"/>
    <mergeCell ref="B192:B196"/>
    <mergeCell ref="C192:C196"/>
    <mergeCell ref="D192:D196"/>
    <mergeCell ref="H192:H196"/>
    <mergeCell ref="A197:A201"/>
    <mergeCell ref="B197:B201"/>
    <mergeCell ref="C197:C201"/>
    <mergeCell ref="D197:D201"/>
    <mergeCell ref="H197:H201"/>
    <mergeCell ref="A202:A206"/>
    <mergeCell ref="B202:B206"/>
    <mergeCell ref="C202:C206"/>
    <mergeCell ref="D202:D206"/>
    <mergeCell ref="H202:H206"/>
    <mergeCell ref="A207:A211"/>
    <mergeCell ref="B207:B211"/>
    <mergeCell ref="C207:C211"/>
    <mergeCell ref="D207:D211"/>
    <mergeCell ref="H207:H211"/>
    <mergeCell ref="A212:A216"/>
    <mergeCell ref="B212:B216"/>
    <mergeCell ref="C212:C216"/>
    <mergeCell ref="D212:D216"/>
    <mergeCell ref="H212:H216"/>
    <mergeCell ref="A217:H217"/>
    <mergeCell ref="A218:A222"/>
    <mergeCell ref="B218:B222"/>
    <mergeCell ref="C218:C222"/>
    <mergeCell ref="D218:D222"/>
    <mergeCell ref="H218:H222"/>
    <mergeCell ref="A223:A227"/>
    <mergeCell ref="B223:B227"/>
    <mergeCell ref="C223:C227"/>
    <mergeCell ref="D223:D227"/>
    <mergeCell ref="H223:H227"/>
    <mergeCell ref="A228:A232"/>
    <mergeCell ref="B228:B232"/>
    <mergeCell ref="C228:C232"/>
    <mergeCell ref="D228:D232"/>
    <mergeCell ref="H228:H232"/>
    <mergeCell ref="A233:A237"/>
    <mergeCell ref="B233:B237"/>
    <mergeCell ref="C233:C237"/>
    <mergeCell ref="D233:D237"/>
    <mergeCell ref="H233:H237"/>
    <mergeCell ref="A238:A242"/>
    <mergeCell ref="B238:B242"/>
    <mergeCell ref="C238:C242"/>
    <mergeCell ref="D238:D242"/>
    <mergeCell ref="H238:H242"/>
    <mergeCell ref="A243:A247"/>
    <mergeCell ref="B243:B247"/>
    <mergeCell ref="C243:C247"/>
    <mergeCell ref="D243:D247"/>
    <mergeCell ref="H243:H247"/>
    <mergeCell ref="A248:A252"/>
    <mergeCell ref="B248:B252"/>
    <mergeCell ref="C248:C252"/>
    <mergeCell ref="D248:D252"/>
    <mergeCell ref="H248:H252"/>
    <mergeCell ref="A253:H253"/>
    <mergeCell ref="A254:H254"/>
    <mergeCell ref="A255:A259"/>
    <mergeCell ref="B255:B259"/>
    <mergeCell ref="C255:C259"/>
    <mergeCell ref="D255:D259"/>
    <mergeCell ref="H255:H259"/>
    <mergeCell ref="A260:A264"/>
    <mergeCell ref="B260:B264"/>
    <mergeCell ref="C260:C264"/>
    <mergeCell ref="D260:D264"/>
    <mergeCell ref="H260:H264"/>
    <mergeCell ref="A265:A269"/>
    <mergeCell ref="B265:B269"/>
    <mergeCell ref="C265:C269"/>
    <mergeCell ref="D265:D269"/>
    <mergeCell ref="H265:H269"/>
    <mergeCell ref="A270:A274"/>
    <mergeCell ref="B270:B274"/>
    <mergeCell ref="C270:C274"/>
    <mergeCell ref="D270:D274"/>
    <mergeCell ref="H270:H274"/>
    <mergeCell ref="A275:H275"/>
    <mergeCell ref="A276:A280"/>
    <mergeCell ref="B276:B280"/>
    <mergeCell ref="C276:C280"/>
    <mergeCell ref="D276:D280"/>
    <mergeCell ref="H276:H280"/>
    <mergeCell ref="A281:A285"/>
    <mergeCell ref="B281:B285"/>
    <mergeCell ref="C281:C285"/>
    <mergeCell ref="D281:D285"/>
    <mergeCell ref="H281:H285"/>
    <mergeCell ref="A286:A290"/>
    <mergeCell ref="B286:B290"/>
    <mergeCell ref="C286:C290"/>
    <mergeCell ref="D286:D290"/>
    <mergeCell ref="H286:H290"/>
    <mergeCell ref="A291:A295"/>
    <mergeCell ref="B291:B295"/>
    <mergeCell ref="C291:C295"/>
    <mergeCell ref="D291:D295"/>
    <mergeCell ref="H291:H295"/>
    <mergeCell ref="A296:A300"/>
    <mergeCell ref="B296:B300"/>
    <mergeCell ref="C296:C300"/>
    <mergeCell ref="D296:D300"/>
    <mergeCell ref="H296:H300"/>
    <mergeCell ref="A301:A305"/>
    <mergeCell ref="B301:B305"/>
    <mergeCell ref="C301:C305"/>
    <mergeCell ref="D301:D305"/>
    <mergeCell ref="H301:H305"/>
    <mergeCell ref="A306:A310"/>
    <mergeCell ref="B306:B310"/>
    <mergeCell ref="C306:C310"/>
    <mergeCell ref="D306:D310"/>
    <mergeCell ref="H306:H310"/>
    <mergeCell ref="A311:A315"/>
    <mergeCell ref="B311:B315"/>
    <mergeCell ref="C311:C315"/>
    <mergeCell ref="D311:D315"/>
    <mergeCell ref="H311:H315"/>
    <mergeCell ref="A316:H316"/>
    <mergeCell ref="A317:A321"/>
    <mergeCell ref="B317:B321"/>
    <mergeCell ref="C317:C321"/>
    <mergeCell ref="D317:D321"/>
    <mergeCell ref="A322:H322"/>
    <mergeCell ref="A323:H323"/>
    <mergeCell ref="A324:H324"/>
    <mergeCell ref="A325:A329"/>
    <mergeCell ref="B325:B329"/>
    <mergeCell ref="C325:C329"/>
    <mergeCell ref="D325:D329"/>
    <mergeCell ref="H325:H329"/>
    <mergeCell ref="A330:A334"/>
    <mergeCell ref="B330:B334"/>
    <mergeCell ref="C330:C334"/>
    <mergeCell ref="D330:D334"/>
    <mergeCell ref="H330:H334"/>
    <mergeCell ref="A335:A339"/>
    <mergeCell ref="B335:B339"/>
    <mergeCell ref="C335:C339"/>
    <mergeCell ref="D335:D339"/>
    <mergeCell ref="H335:H339"/>
    <mergeCell ref="A340:A344"/>
    <mergeCell ref="B340:B344"/>
    <mergeCell ref="C340:C344"/>
    <mergeCell ref="D340:D344"/>
    <mergeCell ref="H340:H344"/>
    <mergeCell ref="A345:A349"/>
    <mergeCell ref="B345:B349"/>
    <mergeCell ref="C345:C349"/>
    <mergeCell ref="D345:D349"/>
    <mergeCell ref="H345:H349"/>
    <mergeCell ref="A350:A354"/>
    <mergeCell ref="B350:B354"/>
    <mergeCell ref="C350:C354"/>
    <mergeCell ref="D350:D354"/>
    <mergeCell ref="H350:H354"/>
    <mergeCell ref="A355:H355"/>
    <mergeCell ref="A356:H356"/>
    <mergeCell ref="A357:A361"/>
    <mergeCell ref="B357:B361"/>
    <mergeCell ref="C357:C361"/>
    <mergeCell ref="D357:D361"/>
    <mergeCell ref="H357:H361"/>
    <mergeCell ref="A362:A366"/>
    <mergeCell ref="B362:B366"/>
    <mergeCell ref="C362:C366"/>
    <mergeCell ref="D362:D366"/>
    <mergeCell ref="H362:H366"/>
    <mergeCell ref="A367:A371"/>
    <mergeCell ref="B367:B371"/>
    <mergeCell ref="C367:C371"/>
    <mergeCell ref="D367:D371"/>
    <mergeCell ref="H367:H371"/>
    <mergeCell ref="A372:A376"/>
    <mergeCell ref="B372:B376"/>
    <mergeCell ref="C372:C376"/>
    <mergeCell ref="D372:D376"/>
    <mergeCell ref="H372:H376"/>
    <mergeCell ref="A377:A381"/>
    <mergeCell ref="B377:B381"/>
    <mergeCell ref="C377:C381"/>
    <mergeCell ref="D377:D381"/>
    <mergeCell ref="H377:H381"/>
    <mergeCell ref="A382:A386"/>
    <mergeCell ref="B382:B386"/>
    <mergeCell ref="C382:C386"/>
    <mergeCell ref="D382:D386"/>
    <mergeCell ref="H382:H386"/>
    <mergeCell ref="A387:A391"/>
    <mergeCell ref="B387:B391"/>
    <mergeCell ref="C387:C391"/>
    <mergeCell ref="D387:D391"/>
    <mergeCell ref="H387:H391"/>
    <mergeCell ref="A392:A396"/>
    <mergeCell ref="B392:B396"/>
    <mergeCell ref="C392:C396"/>
    <mergeCell ref="D392:D396"/>
    <mergeCell ref="H392:H396"/>
    <mergeCell ref="A397:A401"/>
    <mergeCell ref="B397:B401"/>
    <mergeCell ref="C397:C401"/>
    <mergeCell ref="D397:D401"/>
    <mergeCell ref="A402:A406"/>
    <mergeCell ref="B402:B406"/>
    <mergeCell ref="C402:C406"/>
    <mergeCell ref="D402:D406"/>
  </mergeCells>
  <printOptions/>
  <pageMargins left="0.325" right="0.23402777777777778" top="0.1486111111111111" bottom="0.1798611111111111" header="0.5118110236220472" footer="0.5118110236220472"/>
  <pageSetup fitToHeight="12" fitToWidth="1" horizontalDpi="300" verticalDpi="300" orientation="landscape" paperSize="9"/>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Л</dc:creator>
  <cp:keywords/>
  <dc:description/>
  <cp:lastModifiedBy/>
  <dcterms:created xsi:type="dcterms:W3CDTF">2020-10-27T09:06:21Z</dcterms:created>
  <dcterms:modified xsi:type="dcterms:W3CDTF">2021-10-20T05:29:37Z</dcterms:modified>
  <cp:category/>
  <cp:version/>
  <cp:contentType/>
  <cp:contentStatus/>
  <cp:revision>222</cp:revision>
</cp:coreProperties>
</file>